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$PLANNING_SHE\FDPP - FULL DISCLOSURE POLICY PORTAL\2026\1Q 2026\"/>
    </mc:Choice>
  </mc:AlternateContent>
  <xr:revisionPtr revIDLastSave="0" documentId="13_ncr:1_{59444537-2F5C-492D-B473-BA93CF4DE74D}" xr6:coauthVersionLast="47" xr6:coauthVersionMax="47" xr10:uidLastSave="{00000000-0000-0000-0000-000000000000}"/>
  <bookViews>
    <workbookView xWindow="4110" yWindow="600" windowWidth="18435" windowHeight="14400" xr2:uid="{00000000-000D-0000-FFFF-FFFF00000000}"/>
  </bookViews>
  <sheets>
    <sheet name="Form 2 - SIPB_DBP" sheetId="13" r:id="rId1"/>
    <sheet name="Form 2 - SIPB TL7" sheetId="3" r:id="rId2"/>
    <sheet name="Form 2 - SIPB TL8" sheetId="4" r:id="rId3"/>
    <sheet name="Form 2 - SIPB TL9" sheetId="5" r:id="rId4"/>
    <sheet name="Form 2 - SIPB TL10" sheetId="10" r:id="rId5"/>
    <sheet name="Form 2 - SIPB TL11" sheetId="7" r:id="rId6"/>
    <sheet name="Form 2 - SIPB TL12" sheetId="8" r:id="rId7"/>
    <sheet name="SUMMARY_PAYMENT2025_2NDQTR" sheetId="11" state="hidden" r:id="rId8"/>
    <sheet name="FDPP LICENSE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8" l="1"/>
  <c r="F35" i="8"/>
  <c r="F37" i="13"/>
  <c r="F35" i="3"/>
  <c r="F34" i="3"/>
  <c r="F34" i="10"/>
  <c r="F33" i="10"/>
  <c r="F37" i="4"/>
  <c r="F36" i="4"/>
  <c r="F35" i="7"/>
  <c r="F34" i="7"/>
  <c r="F39" i="7"/>
  <c r="F37" i="5"/>
  <c r="F36" i="5"/>
  <c r="F36" i="13"/>
  <c r="F35" i="13"/>
  <c r="F38" i="8"/>
  <c r="F37" i="7"/>
  <c r="F39" i="8" l="1"/>
  <c r="F30" i="13" l="1"/>
  <c r="F38" i="13"/>
  <c r="F39" i="13"/>
  <c r="F25" i="11" l="1"/>
  <c r="F28" i="11" s="1"/>
  <c r="F26" i="11"/>
  <c r="F40" i="8"/>
  <c r="H20" i="11" l="1"/>
  <c r="J16" i="11"/>
  <c r="J14" i="11"/>
  <c r="J11" i="11" l="1"/>
  <c r="J8" i="11" l="1"/>
  <c r="J5" i="11" l="1"/>
  <c r="J3" i="11"/>
  <c r="I20" i="11" l="1"/>
  <c r="J20" i="11"/>
  <c r="F39" i="3" l="1"/>
  <c r="F38" i="7" l="1"/>
  <c r="F38" i="10" l="1"/>
  <c r="F41" i="4" l="1"/>
  <c r="F37" i="10" l="1"/>
  <c r="F40" i="5"/>
  <c r="F40" i="4"/>
  <c r="F41" i="5" l="1"/>
  <c r="F38" i="3"/>
</calcChain>
</file>

<file path=xl/sharedStrings.xml><?xml version="1.0" encoding="utf-8"?>
<sst xmlns="http://schemas.openxmlformats.org/spreadsheetml/2006/main" count="607" uniqueCount="181">
  <si>
    <t>Statement of Indebtedness, Payments and Balances (SIPB)</t>
  </si>
  <si>
    <t>REGION:</t>
  </si>
  <si>
    <t>CALENDAR YEAR:</t>
  </si>
  <si>
    <t>PROVINCE:</t>
  </si>
  <si>
    <t>QUARTER:</t>
  </si>
  <si>
    <t>CITY/MUNICIPALITY:</t>
  </si>
  <si>
    <t>Instruction: Please prepare a Statement for each kind of loan.</t>
  </si>
  <si>
    <t>ITEM NO.</t>
  </si>
  <si>
    <t>PARTICULARS</t>
  </si>
  <si>
    <t>DETAILS</t>
  </si>
  <si>
    <t>LGU Income Classification</t>
  </si>
  <si>
    <t>Date of Report</t>
  </si>
  <si>
    <r>
      <t>Lending Institution (</t>
    </r>
    <r>
      <rPr>
        <b/>
        <i/>
        <sz val="10"/>
        <color rgb="FF000000"/>
        <rFont val="Calibri"/>
        <family val="2"/>
      </rPr>
      <t>Bank</t>
    </r>
    <r>
      <rPr>
        <i/>
        <sz val="10"/>
        <color rgb="FF000000"/>
        <rFont val="Calibri"/>
        <family val="2"/>
      </rPr>
      <t xml:space="preserve"> or </t>
    </r>
    <r>
      <rPr>
        <b/>
        <i/>
        <sz val="10"/>
        <color rgb="FF000000"/>
        <rFont val="Calibri"/>
        <family val="2"/>
      </rPr>
      <t>Creditor</t>
    </r>
    <r>
      <rPr>
        <sz val="11"/>
        <color rgb="FF000000"/>
        <rFont val="Calibri"/>
        <family val="2"/>
      </rPr>
      <t>)</t>
    </r>
  </si>
  <si>
    <t>Certificate Number - NDSC/BC</t>
  </si>
  <si>
    <t>Date of Certification - NDSC/BC</t>
  </si>
  <si>
    <t>Monetary Board (MB) Resolution Number</t>
  </si>
  <si>
    <t>Date of MB Opinion</t>
  </si>
  <si>
    <t>Date of Approval Loan</t>
  </si>
  <si>
    <t>Maturity Date</t>
  </si>
  <si>
    <r>
      <t>Type of Indebtedness Instrument (</t>
    </r>
    <r>
      <rPr>
        <b/>
        <i/>
        <sz val="10"/>
        <color rgb="FF000000"/>
        <rFont val="Calibri"/>
        <family val="2"/>
      </rPr>
      <t>Loan, Bond or other form of indebtedness</t>
    </r>
    <r>
      <rPr>
        <sz val="11"/>
        <color rgb="FF000000"/>
        <rFont val="Calibri"/>
        <family val="2"/>
      </rPr>
      <t>)</t>
    </r>
  </si>
  <si>
    <t>Purpose of Indebtedness</t>
  </si>
  <si>
    <t>Terms and Conditions: Fixed or Variable</t>
  </si>
  <si>
    <t>Terms and Conditions: No. of Years of Indebtedness</t>
  </si>
  <si>
    <t>Terms and Conditions: Interest Rate</t>
  </si>
  <si>
    <r>
      <t>Terms and Conditions: Grace Period (</t>
    </r>
    <r>
      <rPr>
        <b/>
        <i/>
        <sz val="10"/>
        <color rgb="FF000000"/>
        <rFont val="Calibri"/>
        <family val="2"/>
      </rPr>
      <t>Number of Months or Years</t>
    </r>
    <r>
      <rPr>
        <sz val="11"/>
        <color rgb="FF000000"/>
        <rFont val="Calibri"/>
        <family val="2"/>
      </rPr>
      <t>)</t>
    </r>
  </si>
  <si>
    <t>Frequency of Payment</t>
  </si>
  <si>
    <t>Annual Amortization: Principal</t>
  </si>
  <si>
    <t>Annual Amortization: Interest</t>
  </si>
  <si>
    <t>Annual Amortization: Gross Receipt Tax (GRT)</t>
  </si>
  <si>
    <t>Starting Date of Payment</t>
  </si>
  <si>
    <t>Cumulative Payment from Starting Date: Principal</t>
  </si>
  <si>
    <t>Cumulative Payment from Starting Date: Interest</t>
  </si>
  <si>
    <t>Cumulative Payment from Starting Date: GRT</t>
  </si>
  <si>
    <r>
      <t>Total Amount Released (</t>
    </r>
    <r>
      <rPr>
        <b/>
        <i/>
        <sz val="10"/>
        <color rgb="FF000000"/>
        <rFont val="Calibri"/>
        <family val="2"/>
      </rPr>
      <t>Availment as of date</t>
    </r>
    <r>
      <rPr>
        <sz val="11"/>
        <color rgb="FF000000"/>
        <rFont val="Calibri"/>
        <family val="2"/>
      </rPr>
      <t>)</t>
    </r>
  </si>
  <si>
    <r>
      <t>Remaining Balance to Date / Undrawn Amount (</t>
    </r>
    <r>
      <rPr>
        <b/>
        <i/>
        <sz val="10"/>
        <color rgb="FF000000"/>
        <rFont val="Calibri"/>
        <family val="2"/>
      </rPr>
      <t>Line 9-25=26</t>
    </r>
    <r>
      <rPr>
        <sz val="11"/>
        <color rgb="FF000000"/>
        <rFont val="Calibri"/>
        <family val="2"/>
      </rPr>
      <t>)</t>
    </r>
  </si>
  <si>
    <r>
      <t>Outstanding Loan Balance After Principal Payment (</t>
    </r>
    <r>
      <rPr>
        <b/>
        <i/>
        <sz val="10"/>
        <color rgb="FF000000"/>
        <rFont val="Calibri"/>
        <family val="2"/>
      </rPr>
      <t>Line 9-22=27</t>
    </r>
    <r>
      <rPr>
        <sz val="11"/>
        <color rgb="FF000000"/>
        <rFont val="Calibri"/>
        <family val="2"/>
      </rPr>
      <t>)</t>
    </r>
  </si>
  <si>
    <t>Arrears: Principal (if any)</t>
  </si>
  <si>
    <t>Arrears: Interest (if any)</t>
  </si>
  <si>
    <t>Collateral Security</t>
  </si>
  <si>
    <t>Deposit to Bond Sinking Fund for the Year</t>
  </si>
  <si>
    <t>Sinking Fund Balance to Date, if any</t>
  </si>
  <si>
    <t>Breakdown of Fees and Other Related Costs (of loan)</t>
  </si>
  <si>
    <t>Other Relevant Terms and Conditions (of loan)</t>
  </si>
  <si>
    <t>Certified Correct  by:</t>
  </si>
  <si>
    <t>Date Issued:</t>
  </si>
  <si>
    <t>Note:</t>
  </si>
  <si>
    <t>CAUTION:</t>
  </si>
  <si>
    <t>TO REDUCE THE RISK OF UPLOADING WRONG TEMPLATE FOR THIS DOCUMENT, DO NOT EDIT/DELETE THIS SHEET.</t>
  </si>
  <si>
    <t>FROM:</t>
  </si>
  <si>
    <t>FDPP TEAM</t>
  </si>
  <si>
    <t>v6</t>
  </si>
  <si>
    <t>1st Class</t>
  </si>
  <si>
    <t>LBP</t>
  </si>
  <si>
    <t>NCR-2017-04-123</t>
  </si>
  <si>
    <t>April 21, 2017</t>
  </si>
  <si>
    <t>Loan</t>
  </si>
  <si>
    <t>Fixed</t>
  </si>
  <si>
    <t>1 year on Principal</t>
  </si>
  <si>
    <t>Quarterly</t>
  </si>
  <si>
    <t>IRA (20%)</t>
  </si>
  <si>
    <t>August 17, 2027</t>
  </si>
  <si>
    <t>Construction of 2-Storey Bahay Pag-Asa Bldg.</t>
  </si>
  <si>
    <t>5.2% / 5.15%</t>
  </si>
  <si>
    <t>5.20% per annum</t>
  </si>
  <si>
    <t>Interest: 11/6/2017; Principal: 11/19/2018</t>
  </si>
  <si>
    <t>Doc. Stamp 40,500.00</t>
  </si>
  <si>
    <t>December 20, 2017</t>
  </si>
  <si>
    <t>December 20, 2027</t>
  </si>
  <si>
    <t>Upgrading Hulong Duhat Library</t>
  </si>
  <si>
    <t>5.15% per ROD</t>
  </si>
  <si>
    <t>Doc. Stamp 24,755.00</t>
  </si>
  <si>
    <t>NCR-2018-10-316</t>
  </si>
  <si>
    <t>October 30, 2018</t>
  </si>
  <si>
    <t>October 30, 2028</t>
  </si>
  <si>
    <t>Construction of 3-Storey Malabon Action Center with Deck</t>
  </si>
  <si>
    <t>Doc. Stamp 222,717.00</t>
  </si>
  <si>
    <t>March 5, 2019</t>
  </si>
  <si>
    <t>March 5, 2029</t>
  </si>
  <si>
    <t>Doc. Stamp 1,519,725.00</t>
  </si>
  <si>
    <t>NCR-2020-11-230</t>
  </si>
  <si>
    <t>November 20, 2020</t>
  </si>
  <si>
    <t>August 5, 2021</t>
  </si>
  <si>
    <t>August 5, 2036</t>
  </si>
  <si>
    <t>March 22, 2029</t>
  </si>
  <si>
    <r>
      <t>Lending Institution (</t>
    </r>
    <r>
      <rPr>
        <b/>
        <i/>
        <sz val="12"/>
        <color rgb="FF000000"/>
        <rFont val="Calibri"/>
        <family val="2"/>
      </rPr>
      <t>Bank</t>
    </r>
    <r>
      <rPr>
        <i/>
        <sz val="12"/>
        <color rgb="FF000000"/>
        <rFont val="Calibri"/>
        <family val="2"/>
      </rPr>
      <t xml:space="preserve"> or </t>
    </r>
    <r>
      <rPr>
        <b/>
        <i/>
        <sz val="12"/>
        <color rgb="FF000000"/>
        <rFont val="Calibri"/>
        <family val="2"/>
      </rPr>
      <t>Creditor</t>
    </r>
    <r>
      <rPr>
        <sz val="12"/>
        <color rgb="FF000000"/>
        <rFont val="Calibri"/>
        <family val="2"/>
      </rPr>
      <t>)</t>
    </r>
  </si>
  <si>
    <r>
      <t>Type of Indebtedness Instrument (</t>
    </r>
    <r>
      <rPr>
        <b/>
        <i/>
        <sz val="12"/>
        <color rgb="FF000000"/>
        <rFont val="Calibri"/>
        <family val="2"/>
      </rPr>
      <t>Loan, Bond or other form of indebtedness</t>
    </r>
    <r>
      <rPr>
        <sz val="12"/>
        <color rgb="FF000000"/>
        <rFont val="Calibri"/>
        <family val="2"/>
      </rPr>
      <t>)</t>
    </r>
  </si>
  <si>
    <r>
      <t>Terms and Conditions: Grace Period (</t>
    </r>
    <r>
      <rPr>
        <b/>
        <i/>
        <sz val="12"/>
        <color rgb="FF000000"/>
        <rFont val="Calibri"/>
        <family val="2"/>
      </rPr>
      <t>Number of Months or Years</t>
    </r>
    <r>
      <rPr>
        <sz val="12"/>
        <color rgb="FF000000"/>
        <rFont val="Calibri"/>
        <family val="2"/>
      </rPr>
      <t>)</t>
    </r>
  </si>
  <si>
    <r>
      <t>Total Amount Released (</t>
    </r>
    <r>
      <rPr>
        <b/>
        <i/>
        <sz val="12"/>
        <color rgb="FF000000"/>
        <rFont val="Calibri"/>
        <family val="2"/>
      </rPr>
      <t>Availment as of date</t>
    </r>
    <r>
      <rPr>
        <sz val="12"/>
        <color rgb="FF000000"/>
        <rFont val="Calibri"/>
        <family val="2"/>
      </rPr>
      <t>)</t>
    </r>
  </si>
  <si>
    <r>
      <t>Remaining Balance to Date / Undrawn Amount (</t>
    </r>
    <r>
      <rPr>
        <b/>
        <i/>
        <sz val="12"/>
        <color rgb="FF000000"/>
        <rFont val="Calibri"/>
        <family val="2"/>
      </rPr>
      <t>Line 9-25=26</t>
    </r>
    <r>
      <rPr>
        <sz val="12"/>
        <color rgb="FF000000"/>
        <rFont val="Calibri"/>
        <family val="2"/>
      </rPr>
      <t>)</t>
    </r>
  </si>
  <si>
    <r>
      <t>Outstanding Loan Balance After Principal Payment (</t>
    </r>
    <r>
      <rPr>
        <b/>
        <i/>
        <sz val="12"/>
        <color rgb="FF000000"/>
        <rFont val="Calibri"/>
        <family val="2"/>
      </rPr>
      <t>Line 9-22=27</t>
    </r>
    <r>
      <rPr>
        <sz val="12"/>
        <color rgb="FF000000"/>
        <rFont val="Calibri"/>
        <family val="2"/>
      </rPr>
      <t>)</t>
    </r>
  </si>
  <si>
    <t>N/A</t>
  </si>
  <si>
    <t>Acting City Treasurer</t>
  </si>
  <si>
    <t>Interest: 6/22/2022; 
Principal: 6/22/2023</t>
  </si>
  <si>
    <t>Interest: 11/05/2021; 
Principal: 11/06/2023</t>
  </si>
  <si>
    <t>August 17, 2017; 
October. 11, 2017</t>
  </si>
  <si>
    <t>Interest: 3/20/2018; 
Principal: 3/20/2019</t>
  </si>
  <si>
    <t>Interest: 1/30/2019; 
Principal: 1/30/2020</t>
  </si>
  <si>
    <t>Interest: 6/05/2019;                                      Principal: 6/02/2020</t>
  </si>
  <si>
    <t>CITY OF MALABON</t>
  </si>
  <si>
    <t>NATIONAL CAPITAL REGION</t>
  </si>
  <si>
    <t>7.2140%</t>
  </si>
  <si>
    <t>Amount Approved* (Term Loan 12)</t>
  </si>
  <si>
    <t>*On a staggered basis.</t>
  </si>
  <si>
    <t>Amount Approved* (Term Loan 11)</t>
  </si>
  <si>
    <t>Amount Approved* (Term Loan 7)</t>
  </si>
  <si>
    <t>Amount Approved* (Term Loan 8)</t>
  </si>
  <si>
    <t>Amount Approved* (Term Loan 9)</t>
  </si>
  <si>
    <t>Amount Approved* (Term Loan 10)</t>
  </si>
  <si>
    <t>Construction/Upgrading/Rehabilitation of Malabon Sport Complex, 2-Storey Building with Super Health Center (District I), 2-Storey Malabon Action Center, 2-Storey Multi-purpose Building, 1-Storey Multi-purpose Hall, Oreta Sports Center and Greening &amp; Beautification of c-4 Rd &amp; Dagat-Dagatan Ave. Center Island</t>
  </si>
  <si>
    <r>
      <t xml:space="preserve">Type of Indebtedness Instrument </t>
    </r>
    <r>
      <rPr>
        <sz val="9"/>
        <color rgb="FF000000"/>
        <rFont val="Calibri"/>
        <family val="2"/>
      </rPr>
      <t>(</t>
    </r>
    <r>
      <rPr>
        <b/>
        <i/>
        <sz val="9"/>
        <color rgb="FF000000"/>
        <rFont val="Calibri"/>
        <family val="2"/>
      </rPr>
      <t>Loan, Bond or other form of indebtedness</t>
    </r>
    <r>
      <rPr>
        <sz val="9"/>
        <color rgb="FF000000"/>
        <rFont val="Calibri"/>
        <family val="2"/>
      </rPr>
      <t>)</t>
    </r>
  </si>
  <si>
    <t>Digitalization &amp; Networking Projt. And Acquisition of Equipment, Furniture &amp; Fixture and Construction of Mid-Rise Housing at Brgy. Tinajeros, Malabon City</t>
  </si>
  <si>
    <t>Construction/Rehabilitation of Malabon City Health Building w/ Parking, Longos Super Health Center, Tonsuya Super Health Center, Potrero Super Health Center, Tugatog Cemetery Construction of Columbarium &amp; Crematorium, Isolation &amp; Quarantine Building (convertable into socialized housing) Construction of Mid-Rise Housing at Brgy. Tinajeros, Malabon City</t>
  </si>
  <si>
    <t>Simplified Statement of Indebtedness, Payments and Balances (SIPB)</t>
  </si>
  <si>
    <t>FDPP Form 2 - Annual Statement of Indebtedness, Payments and Balances</t>
  </si>
  <si>
    <t>(DOF-BLGF Memorandum Circular No. 023-2019 dated September 19, 2019, Annex A)</t>
  </si>
  <si>
    <t>DATE</t>
  </si>
  <si>
    <t>CHECK NO.</t>
  </si>
  <si>
    <t>PRINCIPAL</t>
  </si>
  <si>
    <t>INTEREST</t>
  </si>
  <si>
    <t>TOTAL</t>
  </si>
  <si>
    <t>DV NO/ADA NO</t>
  </si>
  <si>
    <t>INVOICE NO.</t>
  </si>
  <si>
    <t>DUE DATE</t>
  </si>
  <si>
    <t>TERM
 LOAN</t>
  </si>
  <si>
    <t>DATE OF 
INVOICE</t>
  </si>
  <si>
    <t>DATE COVERED</t>
  </si>
  <si>
    <t>2ND QUARTER 2025</t>
  </si>
  <si>
    <t>4/21/2025</t>
  </si>
  <si>
    <t>100-25-04-01662</t>
  </si>
  <si>
    <t>0000105</t>
  </si>
  <si>
    <t>JANUARY 30 TO APRIL 30, 2025</t>
  </si>
  <si>
    <t>4/30/2025</t>
  </si>
  <si>
    <t>100-25-04-02133</t>
  </si>
  <si>
    <t>0000133</t>
  </si>
  <si>
    <t>February 5 to may 5, 2025</t>
  </si>
  <si>
    <t>5/5/2025</t>
  </si>
  <si>
    <t>05/19/2025</t>
  </si>
  <si>
    <t>100-25-04-02140</t>
  </si>
  <si>
    <t>5/19/2025</t>
  </si>
  <si>
    <t>0000145</t>
  </si>
  <si>
    <t>FEBRUARY 17 to may19, 2025</t>
  </si>
  <si>
    <t>100-25-06-02849</t>
  </si>
  <si>
    <t>0000167</t>
  </si>
  <si>
    <t>March 5 to June 5, 2025</t>
  </si>
  <si>
    <t>6/19/2025</t>
  </si>
  <si>
    <t>100-25-06-02934</t>
  </si>
  <si>
    <t>0000175</t>
  </si>
  <si>
    <t>March 24 to June 23, 2025</t>
  </si>
  <si>
    <t>06/023/2025</t>
  </si>
  <si>
    <t>6/11/2025</t>
  </si>
  <si>
    <t>100-05-06-02933</t>
  </si>
  <si>
    <t>06/19/2025</t>
  </si>
  <si>
    <t>0000174</t>
  </si>
  <si>
    <t>416610</t>
  </si>
  <si>
    <t>416611</t>
  </si>
  <si>
    <t>March 24 to June 20, 2025</t>
  </si>
  <si>
    <t>06/020/2025</t>
  </si>
  <si>
    <t>loan release as of june 23, 2025</t>
  </si>
  <si>
    <t>term loan 11</t>
  </si>
  <si>
    <t>term loan 12</t>
  </si>
  <si>
    <t>loan amount</t>
  </si>
  <si>
    <t>doc stamp</t>
  </si>
  <si>
    <t>net</t>
  </si>
  <si>
    <t>DBP</t>
  </si>
  <si>
    <t>Amount Approved</t>
  </si>
  <si>
    <t>variable</t>
  </si>
  <si>
    <t>JULY 30, 2040</t>
  </si>
  <si>
    <t>36 months</t>
  </si>
  <si>
    <t>Interest: 10/30/2025; Principal: 10/30/2028</t>
  </si>
  <si>
    <t>13-2024-05-173</t>
  </si>
  <si>
    <t>June 7, 2024</t>
  </si>
  <si>
    <t>July 26, 2024</t>
  </si>
  <si>
    <t>June 9, 2024</t>
  </si>
  <si>
    <t>7.19% per annum</t>
  </si>
  <si>
    <t>Doc. Stamp 4,664,997.38</t>
  </si>
  <si>
    <t>Doc. Stamp P 1,087,053.12</t>
  </si>
  <si>
    <t>03/31/2026</t>
  </si>
  <si>
    <t>Construction of mid-rise housing project at Paladium St. , Guyabano Road,Potrero, Malabon City, Construction of ospital ng malabon(extension bldg.)in brgy. Tanong</t>
  </si>
  <si>
    <t>FEDERICO S. RESENTE JR.,CPA</t>
  </si>
  <si>
    <t>FEDERICO S.RESENTE JR.,CPA</t>
  </si>
  <si>
    <t>Doc. Stamp 1,134,525.00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</si>
</sst>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409]mmmm\ d\,\ yyyy;@"/>
  </numFmts>
  <fonts count="2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i/>
      <sz val="8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i/>
      <sz val="9"/>
      <color rgb="FF000000"/>
      <name val="Calibri"/>
      <family val="2"/>
    </font>
    <font>
      <u val="singleAccounting"/>
      <sz val="12"/>
      <color rgb="FF000000"/>
      <name val="Calibri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</font>
    <font>
      <u val="singleAccounting"/>
      <sz val="11"/>
      <color rgb="FF000000"/>
      <name val="Calibri"/>
      <family val="2"/>
    </font>
    <font>
      <sz val="12"/>
      <color theme="1"/>
      <name val="Calibri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4" fillId="2" borderId="3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0" fontId="0" fillId="2" borderId="7" xfId="0" applyFill="1" applyBorder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1" fillId="2" borderId="2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0" fontId="11" fillId="2" borderId="7" xfId="0" applyFont="1" applyFill="1" applyBorder="1"/>
    <xf numFmtId="0" fontId="12" fillId="2" borderId="4" xfId="0" applyFont="1" applyFill="1" applyBorder="1" applyAlignment="1">
      <alignment horizontal="center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14" fillId="2" borderId="0" xfId="0" applyFont="1" applyFill="1" applyProtection="1">
      <protection locked="0"/>
    </xf>
    <xf numFmtId="0" fontId="14" fillId="2" borderId="5" xfId="0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/>
      <protection locked="0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/>
    <xf numFmtId="0" fontId="11" fillId="2" borderId="14" xfId="0" applyFont="1" applyFill="1" applyBorder="1" applyProtection="1">
      <protection locked="0"/>
    </xf>
    <xf numFmtId="49" fontId="11" fillId="2" borderId="4" xfId="2" applyNumberFormat="1" applyFont="1" applyFill="1" applyBorder="1" applyAlignment="1" applyProtection="1">
      <alignment horizontal="right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left"/>
      <protection locked="0"/>
    </xf>
    <xf numFmtId="0" fontId="11" fillId="2" borderId="18" xfId="0" applyFont="1" applyFill="1" applyBorder="1" applyProtection="1"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164" fontId="11" fillId="2" borderId="4" xfId="1" applyFont="1" applyFill="1" applyBorder="1" applyAlignment="1" applyProtection="1">
      <alignment horizontal="right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164" fontId="0" fillId="2" borderId="4" xfId="1" quotePrefix="1" applyFont="1" applyFill="1" applyBorder="1" applyAlignment="1" applyProtection="1">
      <alignment horizontal="right"/>
      <protection locked="0"/>
    </xf>
    <xf numFmtId="0" fontId="11" fillId="2" borderId="4" xfId="0" applyFont="1" applyFill="1" applyBorder="1" applyAlignment="1" applyProtection="1">
      <alignment horizontal="right"/>
      <protection locked="0"/>
    </xf>
    <xf numFmtId="14" fontId="11" fillId="2" borderId="4" xfId="0" applyNumberFormat="1" applyFont="1" applyFill="1" applyBorder="1" applyAlignment="1" applyProtection="1">
      <alignment horizontal="right"/>
      <protection locked="0"/>
    </xf>
    <xf numFmtId="15" fontId="11" fillId="2" borderId="4" xfId="0" quotePrefix="1" applyNumberFormat="1" applyFont="1" applyFill="1" applyBorder="1" applyAlignment="1" applyProtection="1">
      <alignment horizontal="right"/>
      <protection locked="0"/>
    </xf>
    <xf numFmtId="0" fontId="11" fillId="2" borderId="4" xfId="0" quotePrefix="1" applyFont="1" applyFill="1" applyBorder="1" applyAlignment="1" applyProtection="1">
      <alignment horizontal="right"/>
      <protection locked="0"/>
    </xf>
    <xf numFmtId="10" fontId="11" fillId="2" borderId="4" xfId="0" applyNumberFormat="1" applyFont="1" applyFill="1" applyBorder="1" applyAlignment="1" applyProtection="1">
      <alignment horizontal="right"/>
      <protection locked="0"/>
    </xf>
    <xf numFmtId="2" fontId="11" fillId="2" borderId="4" xfId="0" applyNumberFormat="1" applyFont="1" applyFill="1" applyBorder="1" applyAlignment="1" applyProtection="1">
      <alignment horizontal="right"/>
      <protection locked="0"/>
    </xf>
    <xf numFmtId="0" fontId="11" fillId="2" borderId="19" xfId="0" applyFont="1" applyFill="1" applyBorder="1" applyAlignment="1" applyProtection="1">
      <alignment horizontal="left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2" borderId="4" xfId="0" quotePrefix="1" applyFont="1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0" fillId="2" borderId="4" xfId="0" applyNumberFormat="1" applyFill="1" applyBorder="1" applyAlignment="1" applyProtection="1">
      <alignment horizontal="right"/>
      <protection locked="0"/>
    </xf>
    <xf numFmtId="15" fontId="0" fillId="2" borderId="4" xfId="0" quotePrefix="1" applyNumberFormat="1" applyFill="1" applyBorder="1" applyAlignment="1" applyProtection="1">
      <alignment horizontal="right"/>
      <protection locked="0"/>
    </xf>
    <xf numFmtId="0" fontId="0" fillId="2" borderId="4" xfId="0" quotePrefix="1" applyFill="1" applyBorder="1" applyAlignment="1" applyProtection="1">
      <alignment horizontal="right"/>
      <protection locked="0"/>
    </xf>
    <xf numFmtId="164" fontId="0" fillId="2" borderId="4" xfId="1" applyFont="1" applyFill="1" applyBorder="1" applyAlignment="1" applyProtection="1">
      <alignment horizontal="right"/>
      <protection locked="0"/>
    </xf>
    <xf numFmtId="1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quotePrefix="1" applyFill="1" applyBorder="1" applyAlignment="1" applyProtection="1">
      <alignment horizontal="right" wrapText="1"/>
      <protection locked="0"/>
    </xf>
    <xf numFmtId="2" fontId="0" fillId="2" borderId="4" xfId="1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8" fillId="2" borderId="4" xfId="0" quotePrefix="1" applyFont="1" applyFill="1" applyBorder="1" applyAlignment="1" applyProtection="1">
      <alignment horizontal="right" wrapText="1"/>
      <protection locked="0"/>
    </xf>
    <xf numFmtId="0" fontId="9" fillId="2" borderId="1" xfId="0" applyFont="1" applyFill="1" applyBorder="1" applyProtection="1">
      <protection locked="0"/>
    </xf>
    <xf numFmtId="0" fontId="11" fillId="2" borderId="19" xfId="0" applyFont="1" applyFill="1" applyBorder="1" applyProtection="1">
      <protection locked="0"/>
    </xf>
    <xf numFmtId="9" fontId="8" fillId="2" borderId="4" xfId="2" quotePrefix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0" fontId="11" fillId="2" borderId="4" xfId="1" applyNumberFormat="1" applyFont="1" applyFill="1" applyBorder="1" applyAlignment="1" applyProtection="1">
      <alignment horizontal="right"/>
      <protection locked="0"/>
    </xf>
    <xf numFmtId="0" fontId="4" fillId="2" borderId="20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wrapText="1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164" fontId="11" fillId="2" borderId="0" xfId="1" applyFont="1" applyFill="1"/>
    <xf numFmtId="43" fontId="11" fillId="2" borderId="0" xfId="0" applyNumberFormat="1" applyFont="1" applyFill="1"/>
    <xf numFmtId="14" fontId="11" fillId="2" borderId="1" xfId="0" applyNumberFormat="1" applyFont="1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164" fontId="0" fillId="2" borderId="0" xfId="1" applyFont="1" applyFill="1"/>
    <xf numFmtId="0" fontId="0" fillId="2" borderId="21" xfId="0" applyFill="1" applyBorder="1" applyAlignment="1">
      <alignment horizontal="center"/>
    </xf>
    <xf numFmtId="164" fontId="0" fillId="2" borderId="21" xfId="1" applyFont="1" applyFill="1" applyBorder="1"/>
    <xf numFmtId="0" fontId="0" fillId="2" borderId="22" xfId="0" applyFill="1" applyBorder="1" applyAlignment="1">
      <alignment horizontal="center"/>
    </xf>
    <xf numFmtId="164" fontId="0" fillId="2" borderId="22" xfId="1" applyFont="1" applyFill="1" applyBorder="1"/>
    <xf numFmtId="0" fontId="0" fillId="2" borderId="0" xfId="0" quotePrefix="1" applyFill="1" applyAlignment="1">
      <alignment horizontal="center"/>
    </xf>
    <xf numFmtId="164" fontId="0" fillId="2" borderId="0" xfId="1" applyFont="1" applyFill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164" fontId="0" fillId="2" borderId="23" xfId="1" applyFont="1" applyFill="1" applyBorder="1"/>
    <xf numFmtId="164" fontId="0" fillId="2" borderId="24" xfId="1" applyFont="1" applyFill="1" applyBorder="1"/>
    <xf numFmtId="164" fontId="0" fillId="2" borderId="25" xfId="1" applyFont="1" applyFill="1" applyBorder="1"/>
    <xf numFmtId="43" fontId="0" fillId="2" borderId="23" xfId="0" applyNumberFormat="1" applyFill="1" applyBorder="1"/>
    <xf numFmtId="43" fontId="0" fillId="2" borderId="24" xfId="0" applyNumberFormat="1" applyFill="1" applyBorder="1"/>
    <xf numFmtId="43" fontId="0" fillId="2" borderId="25" xfId="0" applyNumberFormat="1" applyFill="1" applyBorder="1"/>
    <xf numFmtId="0" fontId="0" fillId="2" borderId="25" xfId="0" quotePrefix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6" xfId="0" applyFill="1" applyBorder="1" applyAlignment="1">
      <alignment horizontal="center" wrapText="1"/>
    </xf>
    <xf numFmtId="0" fontId="0" fillId="2" borderId="26" xfId="0" applyFill="1" applyBorder="1"/>
    <xf numFmtId="164" fontId="0" fillId="2" borderId="26" xfId="1" applyFon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2" xfId="0" applyFill="1" applyBorder="1"/>
    <xf numFmtId="0" fontId="0" fillId="2" borderId="31" xfId="0" applyFill="1" applyBorder="1"/>
    <xf numFmtId="14" fontId="0" fillId="2" borderId="24" xfId="0" applyNumberFormat="1" applyFill="1" applyBorder="1" applyAlignment="1">
      <alignment horizontal="center"/>
    </xf>
    <xf numFmtId="14" fontId="0" fillId="2" borderId="23" xfId="0" applyNumberFormat="1" applyFill="1" applyBorder="1" applyAlignment="1">
      <alignment horizontal="center"/>
    </xf>
    <xf numFmtId="14" fontId="0" fillId="2" borderId="25" xfId="0" applyNumberFormat="1" applyFill="1" applyBorder="1" applyAlignment="1">
      <alignment horizontal="center"/>
    </xf>
    <xf numFmtId="14" fontId="0" fillId="2" borderId="22" xfId="0" applyNumberFormat="1" applyFill="1" applyBorder="1" applyAlignment="1">
      <alignment horizontal="center"/>
    </xf>
    <xf numFmtId="14" fontId="0" fillId="2" borderId="25" xfId="0" quotePrefix="1" applyNumberFormat="1" applyFill="1" applyBorder="1" applyAlignment="1">
      <alignment horizontal="center"/>
    </xf>
    <xf numFmtId="43" fontId="0" fillId="2" borderId="32" xfId="0" applyNumberForma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0" fillId="2" borderId="36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22" fillId="2" borderId="0" xfId="1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64" fontId="11" fillId="2" borderId="0" xfId="1" applyFont="1" applyFill="1" applyBorder="1"/>
    <xf numFmtId="164" fontId="0" fillId="2" borderId="0" xfId="1" applyFont="1" applyFill="1" applyBorder="1" applyProtection="1">
      <protection locked="0"/>
    </xf>
    <xf numFmtId="164" fontId="8" fillId="2" borderId="0" xfId="1" applyFont="1" applyFill="1" applyBorder="1"/>
    <xf numFmtId="164" fontId="3" fillId="2" borderId="0" xfId="1" applyFont="1" applyFill="1" applyAlignment="1" applyProtection="1">
      <alignment vertical="center" wrapText="1"/>
      <protection locked="0"/>
    </xf>
    <xf numFmtId="164" fontId="1" fillId="2" borderId="0" xfId="1" applyFont="1" applyFill="1" applyProtection="1">
      <protection locked="0"/>
    </xf>
    <xf numFmtId="164" fontId="1" fillId="2" borderId="0" xfId="1" applyFont="1" applyFill="1" applyAlignment="1" applyProtection="1">
      <alignment vertical="center"/>
      <protection locked="0"/>
    </xf>
    <xf numFmtId="164" fontId="0" fillId="2" borderId="0" xfId="1" applyFont="1" applyFill="1" applyAlignment="1" applyProtection="1">
      <alignment wrapText="1"/>
      <protection locked="0"/>
    </xf>
    <xf numFmtId="164" fontId="0" fillId="2" borderId="0" xfId="1" applyFont="1" applyFill="1" applyProtection="1">
      <protection locked="0"/>
    </xf>
    <xf numFmtId="0" fontId="16" fillId="2" borderId="4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164" fontId="11" fillId="2" borderId="0" xfId="1" applyFont="1" applyFill="1" applyBorder="1" applyProtection="1">
      <protection locked="0"/>
    </xf>
    <xf numFmtId="164" fontId="24" fillId="0" borderId="0" xfId="0" applyNumberFormat="1" applyFont="1"/>
    <xf numFmtId="164" fontId="19" fillId="2" borderId="0" xfId="1" applyFont="1" applyFill="1" applyBorder="1"/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9" xfId="0" applyFont="1" applyFill="1" applyBorder="1"/>
    <xf numFmtId="14" fontId="11" fillId="2" borderId="8" xfId="0" applyNumberFormat="1" applyFont="1" applyFill="1" applyBorder="1" applyAlignment="1" applyProtection="1">
      <alignment horizontal="right"/>
      <protection locked="0"/>
    </xf>
    <xf numFmtId="14" fontId="11" fillId="2" borderId="8" xfId="0" quotePrefix="1" applyNumberFormat="1" applyFont="1" applyFill="1" applyBorder="1" applyAlignment="1" applyProtection="1">
      <alignment horizontal="right"/>
      <protection locked="0"/>
    </xf>
    <xf numFmtId="0" fontId="11" fillId="2" borderId="8" xfId="0" applyFont="1" applyFill="1" applyBorder="1" applyAlignment="1" applyProtection="1">
      <alignment horizontal="right"/>
      <protection locked="0"/>
    </xf>
    <xf numFmtId="15" fontId="11" fillId="2" borderId="8" xfId="0" quotePrefix="1" applyNumberFormat="1" applyFont="1" applyFill="1" applyBorder="1" applyAlignment="1" applyProtection="1">
      <alignment horizontal="right"/>
      <protection locked="0"/>
    </xf>
    <xf numFmtId="0" fontId="11" fillId="2" borderId="8" xfId="0" quotePrefix="1" applyFont="1" applyFill="1" applyBorder="1" applyAlignment="1" applyProtection="1">
      <alignment horizontal="right"/>
      <protection locked="0"/>
    </xf>
    <xf numFmtId="165" fontId="11" fillId="2" borderId="8" xfId="0" applyNumberFormat="1" applyFont="1" applyFill="1" applyBorder="1" applyAlignment="1" applyProtection="1">
      <alignment horizontal="right"/>
      <protection locked="0"/>
    </xf>
    <xf numFmtId="164" fontId="11" fillId="2" borderId="8" xfId="1" quotePrefix="1" applyFont="1" applyFill="1" applyBorder="1" applyAlignment="1" applyProtection="1">
      <alignment horizontal="right"/>
      <protection locked="0"/>
    </xf>
    <xf numFmtId="0" fontId="11" fillId="2" borderId="8" xfId="0" applyFont="1" applyFill="1" applyBorder="1" applyAlignment="1" applyProtection="1">
      <alignment horizontal="right" vertical="top" wrapText="1"/>
      <protection locked="0"/>
    </xf>
    <xf numFmtId="0" fontId="17" fillId="2" borderId="8" xfId="0" applyFont="1" applyFill="1" applyBorder="1" applyAlignment="1" applyProtection="1">
      <alignment horizontal="left" wrapText="1"/>
      <protection locked="0"/>
    </xf>
    <xf numFmtId="49" fontId="11" fillId="2" borderId="8" xfId="2" applyNumberFormat="1" applyFont="1" applyFill="1" applyBorder="1" applyAlignment="1" applyProtection="1">
      <alignment horizontal="right"/>
      <protection locked="0"/>
    </xf>
    <xf numFmtId="164" fontId="11" fillId="2" borderId="8" xfId="1" applyFont="1" applyFill="1" applyBorder="1" applyAlignment="1" applyProtection="1">
      <alignment horizontal="right"/>
      <protection locked="0"/>
    </xf>
    <xf numFmtId="10" fontId="11" fillId="2" borderId="8" xfId="1" applyNumberFormat="1" applyFont="1" applyFill="1" applyBorder="1" applyAlignment="1" applyProtection="1">
      <alignment horizontal="right"/>
      <protection locked="0"/>
    </xf>
    <xf numFmtId="0" fontId="11" fillId="2" borderId="8" xfId="0" quotePrefix="1" applyFont="1" applyFill="1" applyBorder="1" applyAlignment="1" applyProtection="1">
      <alignment horizontal="right" wrapText="1"/>
      <protection locked="0"/>
    </xf>
    <xf numFmtId="49" fontId="11" fillId="2" borderId="10" xfId="2" applyNumberFormat="1" applyFont="1" applyFill="1" applyBorder="1" applyAlignment="1" applyProtection="1">
      <alignment horizontal="right" wrapText="1"/>
      <protection locked="0"/>
    </xf>
    <xf numFmtId="164" fontId="11" fillId="2" borderId="17" xfId="1" applyFont="1" applyFill="1" applyBorder="1" applyAlignment="1" applyProtection="1">
      <alignment horizontal="right"/>
      <protection locked="0"/>
    </xf>
    <xf numFmtId="164" fontId="11" fillId="2" borderId="5" xfId="1" applyFont="1" applyFill="1" applyBorder="1" applyAlignment="1" applyProtection="1">
      <alignment horizontal="right"/>
      <protection locked="0"/>
    </xf>
    <xf numFmtId="2" fontId="11" fillId="2" borderId="8" xfId="1" applyNumberFormat="1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 applyProtection="1">
      <alignment horizontal="right"/>
      <protection locked="0"/>
    </xf>
    <xf numFmtId="0" fontId="15" fillId="2" borderId="10" xfId="0" applyFont="1" applyFill="1" applyBorder="1" applyAlignment="1" applyProtection="1">
      <alignment horizontal="right"/>
      <protection locked="0"/>
    </xf>
    <xf numFmtId="0" fontId="11" fillId="2" borderId="17" xfId="0" applyFont="1" applyFill="1" applyBorder="1" applyAlignment="1" applyProtection="1">
      <alignment horizontal="right"/>
      <protection locked="0"/>
    </xf>
    <xf numFmtId="43" fontId="11" fillId="2" borderId="0" xfId="0" applyNumberFormat="1" applyFont="1" applyFill="1" applyProtection="1">
      <protection locked="0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0" fontId="8" fillId="2" borderId="0" xfId="0" applyFont="1" applyFill="1" applyProtection="1">
      <protection locked="0"/>
    </xf>
    <xf numFmtId="164" fontId="8" fillId="2" borderId="0" xfId="1" applyFont="1" applyFill="1" applyBorder="1" applyProtection="1">
      <protection locked="0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0" fontId="23" fillId="2" borderId="8" xfId="0" applyFont="1" applyFill="1" applyBorder="1" applyAlignment="1" applyProtection="1">
      <alignment horizontal="left"/>
      <protection locked="0"/>
    </xf>
    <xf numFmtId="0" fontId="23" fillId="2" borderId="9" xfId="0" applyFont="1" applyFill="1" applyBorder="1" applyAlignment="1" applyProtection="1">
      <alignment horizontal="left"/>
      <protection locked="0"/>
    </xf>
    <xf numFmtId="0" fontId="23" fillId="2" borderId="7" xfId="0" applyFont="1" applyFill="1" applyBorder="1" applyAlignment="1" applyProtection="1">
      <alignment horizontal="left"/>
      <protection locked="0"/>
    </xf>
    <xf numFmtId="0" fontId="23" fillId="2" borderId="8" xfId="0" applyFont="1" applyFill="1" applyBorder="1" applyAlignment="1" applyProtection="1">
      <alignment horizontal="left" vertical="center"/>
      <protection locked="0"/>
    </xf>
    <xf numFmtId="0" fontId="23" fillId="2" borderId="9" xfId="0" applyFont="1" applyFill="1" applyBorder="1" applyAlignment="1" applyProtection="1">
      <alignment horizontal="left" vertical="center"/>
      <protection locked="0"/>
    </xf>
    <xf numFmtId="0" fontId="23" fillId="2" borderId="7" xfId="0" applyFont="1" applyFill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left" wrapText="1"/>
      <protection locked="0"/>
    </xf>
    <xf numFmtId="0" fontId="11" fillId="2" borderId="9" xfId="0" applyFont="1" applyFill="1" applyBorder="1" applyAlignment="1" applyProtection="1">
      <alignment horizontal="left" wrapText="1"/>
      <protection locked="0"/>
    </xf>
    <xf numFmtId="0" fontId="11" fillId="2" borderId="7" xfId="0" applyFont="1" applyFill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center"/>
    </xf>
    <xf numFmtId="0" fontId="10" fillId="2" borderId="10" xfId="0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Alignment="1" applyProtection="1">
      <alignment horizontal="left"/>
      <protection locked="0"/>
    </xf>
    <xf numFmtId="0" fontId="11" fillId="2" borderId="10" xfId="0" applyFont="1" applyFill="1" applyBorder="1" applyAlignment="1" applyProtection="1">
      <alignment horizontal="left"/>
      <protection locked="0"/>
    </xf>
    <xf numFmtId="0" fontId="11" fillId="2" borderId="11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12" fillId="2" borderId="3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8" fillId="2" borderId="33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/>
    </xf>
    <xf numFmtId="0" fontId="20" fillId="2" borderId="29" xfId="0" applyFont="1" applyFill="1" applyBorder="1" applyAlignment="1">
      <alignment horizontal="center"/>
    </xf>
    <xf numFmtId="17" fontId="0" fillId="2" borderId="23" xfId="0" applyNumberFormat="1" applyFill="1" applyBorder="1" applyAlignment="1">
      <alignment horizontal="center" vertical="center"/>
    </xf>
    <xf numFmtId="17" fontId="0" fillId="2" borderId="24" xfId="0" applyNumberFormat="1" applyFill="1" applyBorder="1" applyAlignment="1">
      <alignment horizontal="center" vertical="center"/>
    </xf>
    <xf numFmtId="0" fontId="0" fillId="2" borderId="23" xfId="0" quotePrefix="1" applyFill="1" applyBorder="1" applyAlignment="1">
      <alignment horizontal="center" vertical="center"/>
    </xf>
    <xf numFmtId="0" fontId="0" fillId="2" borderId="24" xfId="0" quotePrefix="1" applyFill="1" applyBorder="1" applyAlignment="1">
      <alignment horizontal="center" vertical="center"/>
    </xf>
    <xf numFmtId="164" fontId="0" fillId="2" borderId="23" xfId="1" applyFont="1" applyFill="1" applyBorder="1" applyAlignment="1">
      <alignment horizontal="center" vertical="center"/>
    </xf>
    <xf numFmtId="164" fontId="0" fillId="2" borderId="24" xfId="1" applyFont="1" applyFill="1" applyBorder="1" applyAlignment="1">
      <alignment horizontal="center" vertical="center"/>
    </xf>
    <xf numFmtId="43" fontId="0" fillId="2" borderId="23" xfId="0" applyNumberFormat="1" applyFill="1" applyBorder="1" applyAlignment="1">
      <alignment horizontal="center" vertical="center"/>
    </xf>
    <xf numFmtId="43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3" xfId="0" quotePrefix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7" fontId="0" fillId="2" borderId="23" xfId="0" quotePrefix="1" applyNumberFormat="1" applyFill="1" applyBorder="1" applyAlignment="1">
      <alignment horizontal="center" vertical="center"/>
    </xf>
    <xf numFmtId="14" fontId="0" fillId="2" borderId="23" xfId="0" applyNumberForma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YEAR_2026\LOAN_2026_MONITORING\LBP%20Loan%20Payments_1STQT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P_P23"/>
      <sheetName val="7various Infra (TL12) (2)"/>
      <sheetName val="7various Infra (TL11)"/>
      <sheetName val="7various Infra (TL10)"/>
      <sheetName val="TERM_LOAN_9"/>
      <sheetName val="Library(TERM)8)"/>
      <sheetName val="Bahay Pag-Asa(TERM_7)"/>
      <sheetName val="Hospital Equipment"/>
    </sheetNames>
    <sheetDataSet>
      <sheetData sheetId="0"/>
      <sheetData sheetId="1"/>
      <sheetData sheetId="2"/>
      <sheetData sheetId="3"/>
      <sheetData sheetId="4">
        <row r="65">
          <cell r="H65">
            <v>187559.47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tabSelected="1" zoomScaleNormal="100" workbookViewId="0">
      <selection activeCell="I21" sqref="I21"/>
    </sheetView>
  </sheetViews>
  <sheetFormatPr defaultColWidth="9.140625" defaultRowHeight="15.75" x14ac:dyDescent="0.25"/>
  <cols>
    <col min="1" max="1" width="10.7109375" style="41" customWidth="1"/>
    <col min="2" max="2" width="19.85546875" style="41" customWidth="1"/>
    <col min="3" max="3" width="15.140625" style="41" customWidth="1"/>
    <col min="4" max="4" width="19.85546875" style="41" customWidth="1"/>
    <col min="5" max="5" width="21.140625" style="41" customWidth="1"/>
    <col min="6" max="6" width="22.42578125" style="41" customWidth="1"/>
    <col min="7" max="7" width="11.5703125" style="30" bestFit="1" customWidth="1"/>
    <col min="8" max="16384" width="9.140625" style="30"/>
  </cols>
  <sheetData>
    <row r="1" spans="1:7" customFormat="1" ht="15" customHeight="1" thickBot="1" x14ac:dyDescent="0.3">
      <c r="A1" s="100" t="s">
        <v>112</v>
      </c>
      <c r="B1" s="3"/>
      <c r="C1" s="3"/>
      <c r="D1" s="4"/>
      <c r="E1" s="4"/>
      <c r="F1" s="4"/>
      <c r="G1" s="4"/>
    </row>
    <row r="2" spans="1:7" customFormat="1" ht="15" customHeight="1" thickBot="1" x14ac:dyDescent="0.3">
      <c r="A2" s="101" t="s">
        <v>113</v>
      </c>
      <c r="B2" s="3"/>
      <c r="C2" s="3"/>
      <c r="D2" s="4"/>
      <c r="E2" s="4"/>
      <c r="F2" s="4"/>
      <c r="G2" s="4"/>
    </row>
    <row r="3" spans="1:7" customFormat="1" ht="15" customHeight="1" thickBot="1" x14ac:dyDescent="0.3">
      <c r="A3" s="101" t="s">
        <v>114</v>
      </c>
      <c r="B3" s="3"/>
      <c r="C3" s="3"/>
      <c r="D3" s="4"/>
      <c r="E3" s="4"/>
      <c r="F3" s="4"/>
      <c r="G3" s="4"/>
    </row>
    <row r="4" spans="1:7" x14ac:dyDescent="0.25">
      <c r="A4" s="211" t="s">
        <v>0</v>
      </c>
      <c r="B4" s="212"/>
      <c r="C4" s="212"/>
      <c r="D4" s="212"/>
      <c r="E4" s="212"/>
      <c r="F4" s="213"/>
      <c r="G4" s="33"/>
    </row>
    <row r="5" spans="1:7" x14ac:dyDescent="0.25">
      <c r="A5" s="59"/>
      <c r="B5" s="34"/>
      <c r="C5" s="34"/>
      <c r="D5" s="34"/>
      <c r="E5" s="34"/>
      <c r="F5" s="35"/>
      <c r="G5" s="33"/>
    </row>
    <row r="6" spans="1:7" x14ac:dyDescent="0.25">
      <c r="A6" s="60" t="s">
        <v>1</v>
      </c>
      <c r="B6" s="37"/>
      <c r="C6" s="29" t="s">
        <v>99</v>
      </c>
      <c r="E6" s="36" t="s">
        <v>2</v>
      </c>
      <c r="F6" s="83">
        <v>2026</v>
      </c>
      <c r="G6" s="38"/>
    </row>
    <row r="7" spans="1:7" x14ac:dyDescent="0.25">
      <c r="A7" s="61" t="s">
        <v>3</v>
      </c>
      <c r="B7" s="40"/>
      <c r="C7" s="41" t="s">
        <v>98</v>
      </c>
      <c r="E7" s="39" t="s">
        <v>4</v>
      </c>
      <c r="F7" s="82">
        <v>1</v>
      </c>
      <c r="G7" s="43"/>
    </row>
    <row r="8" spans="1:7" x14ac:dyDescent="0.25">
      <c r="A8" s="61" t="s">
        <v>5</v>
      </c>
      <c r="B8" s="40"/>
      <c r="C8" s="41" t="s">
        <v>98</v>
      </c>
      <c r="D8" s="33"/>
      <c r="F8" s="44"/>
      <c r="G8" s="43"/>
    </row>
    <row r="9" spans="1:7" x14ac:dyDescent="0.25">
      <c r="A9" s="62"/>
      <c r="C9" s="33"/>
      <c r="D9" s="33"/>
      <c r="F9" s="44"/>
      <c r="G9" s="43"/>
    </row>
    <row r="10" spans="1:7" x14ac:dyDescent="0.25">
      <c r="A10" s="45"/>
      <c r="F10" s="44"/>
    </row>
    <row r="11" spans="1:7" x14ac:dyDescent="0.25">
      <c r="A11" s="214" t="s">
        <v>6</v>
      </c>
      <c r="B11" s="215"/>
      <c r="C11" s="215"/>
      <c r="D11" s="215"/>
      <c r="E11" s="215"/>
      <c r="F11" s="46"/>
    </row>
    <row r="12" spans="1:7" x14ac:dyDescent="0.25">
      <c r="A12" s="47" t="s">
        <v>7</v>
      </c>
      <c r="B12" s="216" t="s">
        <v>8</v>
      </c>
      <c r="C12" s="217"/>
      <c r="D12" s="217"/>
      <c r="E12" s="218"/>
      <c r="F12" s="47" t="s">
        <v>9</v>
      </c>
    </row>
    <row r="13" spans="1:7" x14ac:dyDescent="0.25">
      <c r="A13" s="48">
        <v>1</v>
      </c>
      <c r="B13" s="192" t="s">
        <v>10</v>
      </c>
      <c r="C13" s="193"/>
      <c r="D13" s="193"/>
      <c r="E13" s="194"/>
      <c r="F13" s="76" t="s">
        <v>51</v>
      </c>
    </row>
    <row r="14" spans="1:7" x14ac:dyDescent="0.25">
      <c r="A14" s="48">
        <v>2</v>
      </c>
      <c r="B14" s="192" t="s">
        <v>11</v>
      </c>
      <c r="C14" s="193"/>
      <c r="D14" s="193"/>
      <c r="E14" s="194"/>
      <c r="F14" s="77">
        <v>46112</v>
      </c>
    </row>
    <row r="15" spans="1:7" x14ac:dyDescent="0.25">
      <c r="A15" s="48">
        <v>3</v>
      </c>
      <c r="B15" s="192" t="s">
        <v>84</v>
      </c>
      <c r="C15" s="193"/>
      <c r="D15" s="193"/>
      <c r="E15" s="194"/>
      <c r="F15" s="76" t="s">
        <v>163</v>
      </c>
    </row>
    <row r="16" spans="1:7" x14ac:dyDescent="0.25">
      <c r="A16" s="48">
        <v>4</v>
      </c>
      <c r="B16" s="202" t="s">
        <v>13</v>
      </c>
      <c r="C16" s="203"/>
      <c r="D16" s="203"/>
      <c r="E16" s="204"/>
      <c r="F16" s="76" t="s">
        <v>169</v>
      </c>
    </row>
    <row r="17" spans="1:7" x14ac:dyDescent="0.25">
      <c r="A17" s="48">
        <v>5</v>
      </c>
      <c r="B17" s="202" t="s">
        <v>14</v>
      </c>
      <c r="C17" s="203"/>
      <c r="D17" s="203"/>
      <c r="E17" s="204"/>
      <c r="F17" s="78" t="s">
        <v>170</v>
      </c>
    </row>
    <row r="18" spans="1:7" x14ac:dyDescent="0.25">
      <c r="A18" s="48">
        <v>6</v>
      </c>
      <c r="B18" s="192" t="s">
        <v>15</v>
      </c>
      <c r="C18" s="193"/>
      <c r="D18" s="193"/>
      <c r="E18" s="194"/>
      <c r="F18" s="76">
        <v>859</v>
      </c>
    </row>
    <row r="19" spans="1:7" x14ac:dyDescent="0.25">
      <c r="A19" s="48">
        <v>7</v>
      </c>
      <c r="B19" s="192" t="s">
        <v>16</v>
      </c>
      <c r="C19" s="193"/>
      <c r="D19" s="193"/>
      <c r="E19" s="194"/>
      <c r="F19" s="79" t="s">
        <v>171</v>
      </c>
    </row>
    <row r="20" spans="1:7" x14ac:dyDescent="0.25">
      <c r="A20" s="58">
        <v>8</v>
      </c>
      <c r="B20" s="205" t="s">
        <v>17</v>
      </c>
      <c r="C20" s="206"/>
      <c r="D20" s="206"/>
      <c r="E20" s="207"/>
      <c r="F20" s="84" t="s">
        <v>172</v>
      </c>
    </row>
    <row r="21" spans="1:7" x14ac:dyDescent="0.25">
      <c r="A21" s="58">
        <v>9</v>
      </c>
      <c r="B21" s="199" t="s">
        <v>164</v>
      </c>
      <c r="C21" s="200"/>
      <c r="D21" s="200"/>
      <c r="E21" s="201"/>
      <c r="F21" s="71">
        <v>2550000000</v>
      </c>
    </row>
    <row r="22" spans="1:7" x14ac:dyDescent="0.25">
      <c r="A22" s="58">
        <v>10</v>
      </c>
      <c r="B22" s="199" t="s">
        <v>18</v>
      </c>
      <c r="C22" s="200"/>
      <c r="D22" s="200"/>
      <c r="E22" s="201"/>
      <c r="F22" s="79" t="s">
        <v>166</v>
      </c>
    </row>
    <row r="23" spans="1:7" ht="15.75" customHeight="1" x14ac:dyDescent="0.25">
      <c r="A23" s="58">
        <v>11</v>
      </c>
      <c r="B23" s="208" t="s">
        <v>85</v>
      </c>
      <c r="C23" s="209"/>
      <c r="D23" s="209"/>
      <c r="E23" s="210"/>
      <c r="F23" s="76" t="s">
        <v>55</v>
      </c>
    </row>
    <row r="24" spans="1:7" ht="81" customHeight="1" x14ac:dyDescent="0.25">
      <c r="A24" s="58">
        <v>12</v>
      </c>
      <c r="B24" s="199" t="s">
        <v>20</v>
      </c>
      <c r="C24" s="200"/>
      <c r="D24" s="200"/>
      <c r="E24" s="201"/>
      <c r="F24" s="159" t="s">
        <v>177</v>
      </c>
    </row>
    <row r="25" spans="1:7" x14ac:dyDescent="0.25">
      <c r="A25" s="48">
        <v>13</v>
      </c>
      <c r="B25" s="192" t="s">
        <v>21</v>
      </c>
      <c r="C25" s="193"/>
      <c r="D25" s="193"/>
      <c r="E25" s="194"/>
      <c r="F25" s="76" t="s">
        <v>165</v>
      </c>
    </row>
    <row r="26" spans="1:7" x14ac:dyDescent="0.25">
      <c r="A26" s="48">
        <v>14</v>
      </c>
      <c r="B26" s="192" t="s">
        <v>22</v>
      </c>
      <c r="C26" s="193"/>
      <c r="D26" s="193"/>
      <c r="E26" s="194"/>
      <c r="F26" s="76">
        <v>15</v>
      </c>
    </row>
    <row r="27" spans="1:7" x14ac:dyDescent="0.25">
      <c r="A27" s="48">
        <v>15</v>
      </c>
      <c r="B27" s="192" t="s">
        <v>23</v>
      </c>
      <c r="C27" s="193"/>
      <c r="D27" s="193"/>
      <c r="E27" s="194"/>
      <c r="F27" s="80">
        <v>7.1900000000000006E-2</v>
      </c>
    </row>
    <row r="28" spans="1:7" x14ac:dyDescent="0.25">
      <c r="A28" s="48">
        <v>16</v>
      </c>
      <c r="B28" s="192" t="s">
        <v>86</v>
      </c>
      <c r="C28" s="193"/>
      <c r="D28" s="193"/>
      <c r="E28" s="194"/>
      <c r="F28" s="76" t="s">
        <v>167</v>
      </c>
    </row>
    <row r="29" spans="1:7" x14ac:dyDescent="0.25">
      <c r="A29" s="48">
        <v>17</v>
      </c>
      <c r="B29" s="192" t="s">
        <v>25</v>
      </c>
      <c r="C29" s="193"/>
      <c r="D29" s="193"/>
      <c r="E29" s="194"/>
      <c r="F29" s="76" t="s">
        <v>58</v>
      </c>
    </row>
    <row r="30" spans="1:7" x14ac:dyDescent="0.25">
      <c r="A30" s="48">
        <v>18</v>
      </c>
      <c r="B30" s="192" t="s">
        <v>26</v>
      </c>
      <c r="C30" s="193"/>
      <c r="D30" s="193"/>
      <c r="E30" s="194"/>
      <c r="F30" s="71">
        <f>1918125*4</f>
        <v>7672500</v>
      </c>
    </row>
    <row r="31" spans="1:7" x14ac:dyDescent="0.25">
      <c r="A31" s="48">
        <v>19</v>
      </c>
      <c r="B31" s="192" t="s">
        <v>27</v>
      </c>
      <c r="C31" s="193"/>
      <c r="D31" s="193"/>
      <c r="E31" s="194"/>
      <c r="F31" s="76" t="s">
        <v>173</v>
      </c>
      <c r="G31" s="106"/>
    </row>
    <row r="32" spans="1:7" x14ac:dyDescent="0.25">
      <c r="A32" s="48">
        <v>20</v>
      </c>
      <c r="B32" s="192" t="s">
        <v>28</v>
      </c>
      <c r="C32" s="193"/>
      <c r="D32" s="193"/>
      <c r="E32" s="194"/>
      <c r="F32" s="71">
        <v>93646.75</v>
      </c>
    </row>
    <row r="33" spans="1:6" ht="31.5" x14ac:dyDescent="0.25">
      <c r="A33" s="48">
        <v>21</v>
      </c>
      <c r="B33" s="199" t="s">
        <v>29</v>
      </c>
      <c r="C33" s="200"/>
      <c r="D33" s="200"/>
      <c r="E33" s="201"/>
      <c r="F33" s="84" t="s">
        <v>168</v>
      </c>
    </row>
    <row r="34" spans="1:6" x14ac:dyDescent="0.25">
      <c r="A34" s="48">
        <v>22</v>
      </c>
      <c r="B34" s="192" t="s">
        <v>30</v>
      </c>
      <c r="C34" s="193"/>
      <c r="D34" s="193"/>
      <c r="E34" s="194"/>
      <c r="F34" s="71"/>
    </row>
    <row r="35" spans="1:6" x14ac:dyDescent="0.25">
      <c r="A35" s="48">
        <v>23</v>
      </c>
      <c r="B35" s="192" t="s">
        <v>31</v>
      </c>
      <c r="C35" s="193"/>
      <c r="D35" s="193"/>
      <c r="E35" s="194"/>
      <c r="F35" s="71">
        <f>1691735.1+1588207.5</f>
        <v>3279942.6</v>
      </c>
    </row>
    <row r="36" spans="1:6" x14ac:dyDescent="0.25">
      <c r="A36" s="48">
        <v>24</v>
      </c>
      <c r="B36" s="192" t="s">
        <v>32</v>
      </c>
      <c r="C36" s="193"/>
      <c r="D36" s="193"/>
      <c r="E36" s="194"/>
      <c r="F36" s="71">
        <f>16917.35+15882.08</f>
        <v>32799.43</v>
      </c>
    </row>
    <row r="37" spans="1:6" x14ac:dyDescent="0.25">
      <c r="A37" s="48">
        <v>25</v>
      </c>
      <c r="B37" s="192" t="s">
        <v>87</v>
      </c>
      <c r="C37" s="193"/>
      <c r="D37" s="193"/>
      <c r="E37" s="194"/>
      <c r="F37" s="71">
        <f>92070000+59200000</f>
        <v>151270000</v>
      </c>
    </row>
    <row r="38" spans="1:6" x14ac:dyDescent="0.25">
      <c r="A38" s="48">
        <v>26</v>
      </c>
      <c r="B38" s="192" t="s">
        <v>88</v>
      </c>
      <c r="C38" s="193"/>
      <c r="D38" s="193"/>
      <c r="E38" s="194"/>
      <c r="F38" s="71">
        <f>F21-F37</f>
        <v>2398730000</v>
      </c>
    </row>
    <row r="39" spans="1:6" x14ac:dyDescent="0.25">
      <c r="A39" s="48">
        <v>27</v>
      </c>
      <c r="B39" s="192" t="s">
        <v>89</v>
      </c>
      <c r="C39" s="193"/>
      <c r="D39" s="193"/>
      <c r="E39" s="194"/>
      <c r="F39" s="71">
        <f>F21-F34</f>
        <v>2550000000</v>
      </c>
    </row>
    <row r="40" spans="1:6" x14ac:dyDescent="0.25">
      <c r="A40" s="48">
        <v>28</v>
      </c>
      <c r="B40" s="192" t="s">
        <v>36</v>
      </c>
      <c r="C40" s="193"/>
      <c r="D40" s="193"/>
      <c r="E40" s="194"/>
      <c r="F40" s="81" t="s">
        <v>90</v>
      </c>
    </row>
    <row r="41" spans="1:6" x14ac:dyDescent="0.25">
      <c r="A41" s="48">
        <v>29</v>
      </c>
      <c r="B41" s="192" t="s">
        <v>37</v>
      </c>
      <c r="C41" s="193"/>
      <c r="D41" s="193"/>
      <c r="E41" s="194"/>
      <c r="F41" s="81" t="s">
        <v>90</v>
      </c>
    </row>
    <row r="42" spans="1:6" x14ac:dyDescent="0.25">
      <c r="A42" s="48">
        <v>30</v>
      </c>
      <c r="B42" s="192" t="s">
        <v>38</v>
      </c>
      <c r="C42" s="193"/>
      <c r="D42" s="193"/>
      <c r="E42" s="194"/>
      <c r="F42" s="76" t="s">
        <v>59</v>
      </c>
    </row>
    <row r="43" spans="1:6" x14ac:dyDescent="0.25">
      <c r="A43" s="48">
        <v>31</v>
      </c>
      <c r="B43" s="192" t="s">
        <v>39</v>
      </c>
      <c r="C43" s="193"/>
      <c r="D43" s="193"/>
      <c r="E43" s="194"/>
      <c r="F43" s="81" t="s">
        <v>90</v>
      </c>
    </row>
    <row r="44" spans="1:6" x14ac:dyDescent="0.25">
      <c r="A44" s="48">
        <v>32</v>
      </c>
      <c r="B44" s="192" t="s">
        <v>40</v>
      </c>
      <c r="C44" s="193"/>
      <c r="D44" s="193"/>
      <c r="E44" s="194"/>
      <c r="F44" s="81" t="s">
        <v>90</v>
      </c>
    </row>
    <row r="45" spans="1:6" x14ac:dyDescent="0.25">
      <c r="A45" s="48">
        <v>33</v>
      </c>
      <c r="B45" s="192" t="s">
        <v>41</v>
      </c>
      <c r="C45" s="193"/>
      <c r="D45" s="193"/>
      <c r="E45" s="194"/>
      <c r="F45" s="76" t="s">
        <v>180</v>
      </c>
    </row>
    <row r="46" spans="1:6" x14ac:dyDescent="0.25">
      <c r="A46" s="48">
        <v>34</v>
      </c>
      <c r="B46" s="192" t="s">
        <v>42</v>
      </c>
      <c r="C46" s="193"/>
      <c r="D46" s="193"/>
      <c r="E46" s="194"/>
      <c r="F46" s="76" t="s">
        <v>90</v>
      </c>
    </row>
    <row r="47" spans="1:6" x14ac:dyDescent="0.25">
      <c r="A47" s="49"/>
      <c r="B47" s="50"/>
      <c r="C47" s="50"/>
      <c r="D47" s="50"/>
      <c r="F47" s="44"/>
    </row>
    <row r="48" spans="1:6" x14ac:dyDescent="0.25">
      <c r="A48" s="51" t="s">
        <v>43</v>
      </c>
      <c r="B48" s="42"/>
      <c r="C48" s="42"/>
      <c r="D48" s="42"/>
      <c r="E48" s="42" t="s">
        <v>44</v>
      </c>
      <c r="F48" s="44"/>
    </row>
    <row r="49" spans="1:6" x14ac:dyDescent="0.25">
      <c r="A49" s="49"/>
      <c r="B49" s="50"/>
      <c r="C49" s="50"/>
      <c r="D49" s="50"/>
      <c r="F49" s="44"/>
    </row>
    <row r="50" spans="1:6" x14ac:dyDescent="0.25">
      <c r="A50" s="195" t="s">
        <v>178</v>
      </c>
      <c r="B50" s="196"/>
      <c r="C50" s="50"/>
      <c r="D50" s="50"/>
      <c r="E50" s="72">
        <v>46113</v>
      </c>
      <c r="F50" s="44"/>
    </row>
    <row r="51" spans="1:6" x14ac:dyDescent="0.25">
      <c r="A51" s="197" t="s">
        <v>91</v>
      </c>
      <c r="B51" s="198"/>
      <c r="C51" s="42"/>
      <c r="D51" s="42"/>
      <c r="F51" s="44"/>
    </row>
    <row r="52" spans="1:6" x14ac:dyDescent="0.25">
      <c r="A52" s="49"/>
      <c r="B52" s="50"/>
      <c r="C52" s="50"/>
      <c r="D52" s="50"/>
      <c r="F52" s="44"/>
    </row>
    <row r="53" spans="1:6" x14ac:dyDescent="0.25">
      <c r="A53" s="53" t="s">
        <v>45</v>
      </c>
      <c r="B53" s="54"/>
      <c r="C53" s="54"/>
      <c r="D53" s="54"/>
      <c r="F53" s="44"/>
    </row>
    <row r="54" spans="1:6" x14ac:dyDescent="0.25">
      <c r="A54" s="55" t="s">
        <v>102</v>
      </c>
      <c r="B54" s="56"/>
      <c r="C54" s="56"/>
      <c r="D54" s="56"/>
      <c r="E54" s="57"/>
      <c r="F54" s="52"/>
    </row>
    <row r="55" spans="1:6" x14ac:dyDescent="0.25">
      <c r="A55" s="50"/>
      <c r="B55" s="50"/>
      <c r="C55" s="50"/>
      <c r="D55" s="50"/>
    </row>
  </sheetData>
  <sheetProtection formatCells="0" formatColumns="0" formatRows="0" insertColumns="0" insertRows="0" insertHyperlinks="0" deleteColumns="0" deleteRows="0" sort="0" autoFilter="0" pivotTables="0"/>
  <mergeCells count="39">
    <mergeCell ref="B15:E15"/>
    <mergeCell ref="A4:F4"/>
    <mergeCell ref="A11:E11"/>
    <mergeCell ref="B12:E12"/>
    <mergeCell ref="B13:E13"/>
    <mergeCell ref="B14:E14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46:E46"/>
    <mergeCell ref="A50:B50"/>
    <mergeCell ref="A51:B51"/>
    <mergeCell ref="B40:E40"/>
    <mergeCell ref="B41:E41"/>
    <mergeCell ref="B42:E42"/>
    <mergeCell ref="B43:E43"/>
    <mergeCell ref="B44:E44"/>
    <mergeCell ref="B45:E45"/>
  </mergeCells>
  <pageMargins left="0.55118110236220474" right="0.23622047244094491" top="0.74803149606299213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zoomScaleNormal="100" workbookViewId="0">
      <selection activeCell="I15" sqref="I15"/>
    </sheetView>
  </sheetViews>
  <sheetFormatPr defaultColWidth="9.140625" defaultRowHeight="15.75" x14ac:dyDescent="0.25"/>
  <cols>
    <col min="1" max="1" width="10.7109375" style="41" customWidth="1"/>
    <col min="2" max="2" width="19.85546875" style="41" customWidth="1"/>
    <col min="3" max="3" width="15.140625" style="41" customWidth="1"/>
    <col min="4" max="4" width="19.85546875" style="41" customWidth="1"/>
    <col min="5" max="5" width="21.140625" style="41" customWidth="1"/>
    <col min="6" max="6" width="22.42578125" style="41" customWidth="1"/>
    <col min="7" max="7" width="14.5703125" style="30" bestFit="1" customWidth="1"/>
    <col min="8" max="8" width="13.28515625" style="30" customWidth="1"/>
    <col min="9" max="16384" width="9.140625" style="30"/>
  </cols>
  <sheetData>
    <row r="1" spans="1:7" customFormat="1" ht="15" customHeight="1" thickBot="1" x14ac:dyDescent="0.3">
      <c r="A1" s="100" t="s">
        <v>112</v>
      </c>
      <c r="B1" s="3"/>
      <c r="C1" s="3"/>
      <c r="D1" s="4"/>
      <c r="E1" s="4"/>
      <c r="F1" s="4"/>
      <c r="G1" s="4"/>
    </row>
    <row r="2" spans="1:7" customFormat="1" ht="15" customHeight="1" thickBot="1" x14ac:dyDescent="0.3">
      <c r="A2" s="101" t="s">
        <v>113</v>
      </c>
      <c r="B2" s="3"/>
      <c r="C2" s="3"/>
      <c r="D2" s="4"/>
      <c r="E2" s="4"/>
      <c r="F2" s="4"/>
      <c r="G2" s="4"/>
    </row>
    <row r="3" spans="1:7" customFormat="1" ht="15" customHeight="1" thickBot="1" x14ac:dyDescent="0.3">
      <c r="A3" s="101" t="s">
        <v>114</v>
      </c>
      <c r="B3" s="3"/>
      <c r="C3" s="3"/>
      <c r="D3" s="4"/>
      <c r="E3" s="4"/>
      <c r="F3" s="4"/>
      <c r="G3" s="4"/>
    </row>
    <row r="4" spans="1:7" x14ac:dyDescent="0.25">
      <c r="A4" s="211" t="s">
        <v>0</v>
      </c>
      <c r="B4" s="212"/>
      <c r="C4" s="212"/>
      <c r="D4" s="212"/>
      <c r="E4" s="212"/>
      <c r="F4" s="213"/>
      <c r="G4" s="33"/>
    </row>
    <row r="5" spans="1:7" x14ac:dyDescent="0.25">
      <c r="A5" s="59"/>
      <c r="B5" s="34"/>
      <c r="C5" s="34"/>
      <c r="D5" s="34"/>
      <c r="E5" s="34"/>
      <c r="F5" s="35"/>
      <c r="G5" s="33"/>
    </row>
    <row r="6" spans="1:7" x14ac:dyDescent="0.25">
      <c r="A6" s="60" t="s">
        <v>1</v>
      </c>
      <c r="B6" s="37"/>
      <c r="C6" s="29" t="s">
        <v>99</v>
      </c>
      <c r="E6" s="36" t="s">
        <v>2</v>
      </c>
      <c r="F6" s="83">
        <v>2026</v>
      </c>
      <c r="G6" s="38"/>
    </row>
    <row r="7" spans="1:7" x14ac:dyDescent="0.25">
      <c r="A7" s="61" t="s">
        <v>3</v>
      </c>
      <c r="B7" s="40"/>
      <c r="C7" s="41" t="s">
        <v>98</v>
      </c>
      <c r="E7" s="39" t="s">
        <v>4</v>
      </c>
      <c r="F7" s="82">
        <v>1</v>
      </c>
      <c r="G7" s="43"/>
    </row>
    <row r="8" spans="1:7" x14ac:dyDescent="0.25">
      <c r="A8" s="61" t="s">
        <v>5</v>
      </c>
      <c r="B8" s="40"/>
      <c r="C8" s="41" t="s">
        <v>98</v>
      </c>
      <c r="D8" s="33"/>
      <c r="F8" s="44"/>
      <c r="G8" s="43"/>
    </row>
    <row r="9" spans="1:7" x14ac:dyDescent="0.25">
      <c r="A9" s="62"/>
      <c r="C9" s="33"/>
      <c r="D9" s="33"/>
      <c r="F9" s="44"/>
      <c r="G9" s="43"/>
    </row>
    <row r="10" spans="1:7" x14ac:dyDescent="0.25">
      <c r="A10" s="45"/>
      <c r="F10" s="44"/>
    </row>
    <row r="11" spans="1:7" x14ac:dyDescent="0.25">
      <c r="A11" s="214" t="s">
        <v>6</v>
      </c>
      <c r="B11" s="215"/>
      <c r="C11" s="215"/>
      <c r="D11" s="215"/>
      <c r="E11" s="215"/>
      <c r="F11" s="46"/>
    </row>
    <row r="12" spans="1:7" x14ac:dyDescent="0.25">
      <c r="A12" s="47" t="s">
        <v>7</v>
      </c>
      <c r="B12" s="216" t="s">
        <v>8</v>
      </c>
      <c r="C12" s="217"/>
      <c r="D12" s="217"/>
      <c r="E12" s="218"/>
      <c r="F12" s="47" t="s">
        <v>9</v>
      </c>
    </row>
    <row r="13" spans="1:7" x14ac:dyDescent="0.25">
      <c r="A13" s="48">
        <v>1</v>
      </c>
      <c r="B13" s="192" t="s">
        <v>10</v>
      </c>
      <c r="C13" s="193"/>
      <c r="D13" s="193"/>
      <c r="E13" s="194"/>
      <c r="F13" s="76" t="s">
        <v>51</v>
      </c>
    </row>
    <row r="14" spans="1:7" x14ac:dyDescent="0.25">
      <c r="A14" s="48">
        <v>2</v>
      </c>
      <c r="B14" s="192" t="s">
        <v>11</v>
      </c>
      <c r="C14" s="193"/>
      <c r="D14" s="193"/>
      <c r="E14" s="194"/>
      <c r="F14" s="77">
        <v>46112</v>
      </c>
    </row>
    <row r="15" spans="1:7" x14ac:dyDescent="0.25">
      <c r="A15" s="48">
        <v>3</v>
      </c>
      <c r="B15" s="192" t="s">
        <v>84</v>
      </c>
      <c r="C15" s="193"/>
      <c r="D15" s="193"/>
      <c r="E15" s="194"/>
      <c r="F15" s="76" t="s">
        <v>52</v>
      </c>
    </row>
    <row r="16" spans="1:7" x14ac:dyDescent="0.25">
      <c r="A16" s="48">
        <v>4</v>
      </c>
      <c r="B16" s="192" t="s">
        <v>13</v>
      </c>
      <c r="C16" s="193"/>
      <c r="D16" s="193"/>
      <c r="E16" s="194"/>
      <c r="F16" s="76" t="s">
        <v>53</v>
      </c>
    </row>
    <row r="17" spans="1:6" x14ac:dyDescent="0.25">
      <c r="A17" s="48">
        <v>5</v>
      </c>
      <c r="B17" s="192" t="s">
        <v>14</v>
      </c>
      <c r="C17" s="193"/>
      <c r="D17" s="193"/>
      <c r="E17" s="194"/>
      <c r="F17" s="78" t="s">
        <v>54</v>
      </c>
    </row>
    <row r="18" spans="1:6" x14ac:dyDescent="0.25">
      <c r="A18" s="48">
        <v>6</v>
      </c>
      <c r="B18" s="192" t="s">
        <v>15</v>
      </c>
      <c r="C18" s="193"/>
      <c r="D18" s="193"/>
      <c r="E18" s="194"/>
      <c r="F18" s="76" t="s">
        <v>90</v>
      </c>
    </row>
    <row r="19" spans="1:6" x14ac:dyDescent="0.25">
      <c r="A19" s="48">
        <v>7</v>
      </c>
      <c r="B19" s="192" t="s">
        <v>16</v>
      </c>
      <c r="C19" s="193"/>
      <c r="D19" s="193"/>
      <c r="E19" s="194"/>
      <c r="F19" s="76" t="s">
        <v>90</v>
      </c>
    </row>
    <row r="20" spans="1:6" ht="31.5" x14ac:dyDescent="0.25">
      <c r="A20" s="58">
        <v>8</v>
      </c>
      <c r="B20" s="199" t="s">
        <v>17</v>
      </c>
      <c r="C20" s="200"/>
      <c r="D20" s="200"/>
      <c r="E20" s="201"/>
      <c r="F20" s="84" t="s">
        <v>94</v>
      </c>
    </row>
    <row r="21" spans="1:6" x14ac:dyDescent="0.25">
      <c r="A21" s="58">
        <v>9</v>
      </c>
      <c r="B21" s="199" t="s">
        <v>104</v>
      </c>
      <c r="C21" s="200"/>
      <c r="D21" s="200"/>
      <c r="E21" s="201"/>
      <c r="F21" s="71">
        <v>8100000</v>
      </c>
    </row>
    <row r="22" spans="1:6" x14ac:dyDescent="0.25">
      <c r="A22" s="58">
        <v>10</v>
      </c>
      <c r="B22" s="199" t="s">
        <v>18</v>
      </c>
      <c r="C22" s="200"/>
      <c r="D22" s="200"/>
      <c r="E22" s="201"/>
      <c r="F22" s="79" t="s">
        <v>60</v>
      </c>
    </row>
    <row r="23" spans="1:6" ht="15.75" customHeight="1" x14ac:dyDescent="0.25">
      <c r="A23" s="58">
        <v>11</v>
      </c>
      <c r="B23" s="208" t="s">
        <v>85</v>
      </c>
      <c r="C23" s="209"/>
      <c r="D23" s="209"/>
      <c r="E23" s="210"/>
      <c r="F23" s="76" t="s">
        <v>55</v>
      </c>
    </row>
    <row r="24" spans="1:6" ht="47.25" x14ac:dyDescent="0.25">
      <c r="A24" s="58">
        <v>12</v>
      </c>
      <c r="B24" s="199" t="s">
        <v>20</v>
      </c>
      <c r="C24" s="200"/>
      <c r="D24" s="200"/>
      <c r="E24" s="201"/>
      <c r="F24" s="109" t="s">
        <v>61</v>
      </c>
    </row>
    <row r="25" spans="1:6" x14ac:dyDescent="0.25">
      <c r="A25" s="48">
        <v>13</v>
      </c>
      <c r="B25" s="192" t="s">
        <v>21</v>
      </c>
      <c r="C25" s="193"/>
      <c r="D25" s="193"/>
      <c r="E25" s="194"/>
      <c r="F25" s="76" t="s">
        <v>56</v>
      </c>
    </row>
    <row r="26" spans="1:6" x14ac:dyDescent="0.25">
      <c r="A26" s="48">
        <v>14</v>
      </c>
      <c r="B26" s="192" t="s">
        <v>22</v>
      </c>
      <c r="C26" s="193"/>
      <c r="D26" s="193"/>
      <c r="E26" s="194"/>
      <c r="F26" s="76">
        <v>10</v>
      </c>
    </row>
    <row r="27" spans="1:6" x14ac:dyDescent="0.25">
      <c r="A27" s="48">
        <v>15</v>
      </c>
      <c r="B27" s="192" t="s">
        <v>23</v>
      </c>
      <c r="C27" s="193"/>
      <c r="D27" s="193"/>
      <c r="E27" s="194"/>
      <c r="F27" s="80" t="s">
        <v>62</v>
      </c>
    </row>
    <row r="28" spans="1:6" x14ac:dyDescent="0.25">
      <c r="A28" s="48">
        <v>16</v>
      </c>
      <c r="B28" s="192" t="s">
        <v>86</v>
      </c>
      <c r="C28" s="193"/>
      <c r="D28" s="193"/>
      <c r="E28" s="194"/>
      <c r="F28" s="76" t="s">
        <v>57</v>
      </c>
    </row>
    <row r="29" spans="1:6" x14ac:dyDescent="0.25">
      <c r="A29" s="48">
        <v>17</v>
      </c>
      <c r="B29" s="192" t="s">
        <v>25</v>
      </c>
      <c r="C29" s="193"/>
      <c r="D29" s="193"/>
      <c r="E29" s="194"/>
      <c r="F29" s="76" t="s">
        <v>58</v>
      </c>
    </row>
    <row r="30" spans="1:6" x14ac:dyDescent="0.25">
      <c r="A30" s="48">
        <v>18</v>
      </c>
      <c r="B30" s="192" t="s">
        <v>26</v>
      </c>
      <c r="C30" s="193"/>
      <c r="D30" s="193"/>
      <c r="E30" s="194"/>
      <c r="F30" s="71">
        <v>900000</v>
      </c>
    </row>
    <row r="31" spans="1:6" x14ac:dyDescent="0.25">
      <c r="A31" s="48">
        <v>19</v>
      </c>
      <c r="B31" s="192" t="s">
        <v>27</v>
      </c>
      <c r="C31" s="193"/>
      <c r="D31" s="193"/>
      <c r="E31" s="194"/>
      <c r="F31" s="76" t="s">
        <v>63</v>
      </c>
    </row>
    <row r="32" spans="1:6" x14ac:dyDescent="0.25">
      <c r="A32" s="48">
        <v>20</v>
      </c>
      <c r="B32" s="192" t="s">
        <v>28</v>
      </c>
      <c r="C32" s="193"/>
      <c r="D32" s="193"/>
      <c r="E32" s="194"/>
      <c r="F32" s="81" t="s">
        <v>90</v>
      </c>
    </row>
    <row r="33" spans="1:8" ht="31.5" x14ac:dyDescent="0.25">
      <c r="A33" s="48">
        <v>21</v>
      </c>
      <c r="B33" s="192" t="s">
        <v>29</v>
      </c>
      <c r="C33" s="193"/>
      <c r="D33" s="193"/>
      <c r="E33" s="194"/>
      <c r="F33" s="84" t="s">
        <v>64</v>
      </c>
    </row>
    <row r="34" spans="1:8" x14ac:dyDescent="0.25">
      <c r="A34" s="48">
        <v>22</v>
      </c>
      <c r="B34" s="192" t="s">
        <v>30</v>
      </c>
      <c r="C34" s="193"/>
      <c r="D34" s="193"/>
      <c r="E34" s="194"/>
      <c r="F34" s="71">
        <f>5400000+228035.9+225000+225000+225000+225000-3035.9+225000</f>
        <v>6750000</v>
      </c>
    </row>
    <row r="35" spans="1:8" x14ac:dyDescent="0.25">
      <c r="A35" s="48">
        <v>23</v>
      </c>
      <c r="B35" s="192" t="s">
        <v>31</v>
      </c>
      <c r="C35" s="193"/>
      <c r="D35" s="193"/>
      <c r="E35" s="194"/>
      <c r="F35" s="71">
        <f>2167737.94+40241.63+39671.07+36064.61+32458.15+28851.68-4177.02+25522.65</f>
        <v>2366370.7099999995</v>
      </c>
      <c r="G35" s="105"/>
      <c r="H35" s="106"/>
    </row>
    <row r="36" spans="1:8" x14ac:dyDescent="0.25">
      <c r="A36" s="48">
        <v>24</v>
      </c>
      <c r="B36" s="192" t="s">
        <v>32</v>
      </c>
      <c r="C36" s="193"/>
      <c r="D36" s="193"/>
      <c r="E36" s="194"/>
      <c r="F36" s="81" t="s">
        <v>90</v>
      </c>
    </row>
    <row r="37" spans="1:8" x14ac:dyDescent="0.25">
      <c r="A37" s="48">
        <v>25</v>
      </c>
      <c r="B37" s="192" t="s">
        <v>87</v>
      </c>
      <c r="C37" s="193"/>
      <c r="D37" s="193"/>
      <c r="E37" s="194"/>
      <c r="F37" s="71">
        <v>8100000</v>
      </c>
    </row>
    <row r="38" spans="1:8" x14ac:dyDescent="0.25">
      <c r="A38" s="48">
        <v>26</v>
      </c>
      <c r="B38" s="192" t="s">
        <v>88</v>
      </c>
      <c r="C38" s="193"/>
      <c r="D38" s="193"/>
      <c r="E38" s="194"/>
      <c r="F38" s="81">
        <f>F21-F37</f>
        <v>0</v>
      </c>
    </row>
    <row r="39" spans="1:8" x14ac:dyDescent="0.25">
      <c r="A39" s="48">
        <v>27</v>
      </c>
      <c r="B39" s="192" t="s">
        <v>89</v>
      </c>
      <c r="C39" s="193"/>
      <c r="D39" s="193"/>
      <c r="E39" s="194"/>
      <c r="F39" s="71">
        <f>F21-F34</f>
        <v>1350000</v>
      </c>
    </row>
    <row r="40" spans="1:8" x14ac:dyDescent="0.25">
      <c r="A40" s="48">
        <v>28</v>
      </c>
      <c r="B40" s="192" t="s">
        <v>36</v>
      </c>
      <c r="C40" s="193"/>
      <c r="D40" s="193"/>
      <c r="E40" s="194"/>
      <c r="F40" s="81" t="s">
        <v>90</v>
      </c>
    </row>
    <row r="41" spans="1:8" x14ac:dyDescent="0.25">
      <c r="A41" s="48">
        <v>29</v>
      </c>
      <c r="B41" s="192" t="s">
        <v>37</v>
      </c>
      <c r="C41" s="193"/>
      <c r="D41" s="193"/>
      <c r="E41" s="194"/>
      <c r="F41" s="81" t="s">
        <v>90</v>
      </c>
    </row>
    <row r="42" spans="1:8" x14ac:dyDescent="0.25">
      <c r="A42" s="48">
        <v>30</v>
      </c>
      <c r="B42" s="192" t="s">
        <v>38</v>
      </c>
      <c r="C42" s="193"/>
      <c r="D42" s="193"/>
      <c r="E42" s="194"/>
      <c r="F42" s="76" t="s">
        <v>59</v>
      </c>
    </row>
    <row r="43" spans="1:8" x14ac:dyDescent="0.25">
      <c r="A43" s="48">
        <v>31</v>
      </c>
      <c r="B43" s="192" t="s">
        <v>39</v>
      </c>
      <c r="C43" s="193"/>
      <c r="D43" s="193"/>
      <c r="E43" s="194"/>
      <c r="F43" s="81" t="s">
        <v>90</v>
      </c>
    </row>
    <row r="44" spans="1:8" x14ac:dyDescent="0.25">
      <c r="A44" s="48">
        <v>32</v>
      </c>
      <c r="B44" s="192" t="s">
        <v>40</v>
      </c>
      <c r="C44" s="193"/>
      <c r="D44" s="193"/>
      <c r="E44" s="194"/>
      <c r="F44" s="81" t="s">
        <v>90</v>
      </c>
    </row>
    <row r="45" spans="1:8" x14ac:dyDescent="0.25">
      <c r="A45" s="48">
        <v>33</v>
      </c>
      <c r="B45" s="192" t="s">
        <v>41</v>
      </c>
      <c r="C45" s="193"/>
      <c r="D45" s="193"/>
      <c r="E45" s="194"/>
      <c r="F45" s="76" t="s">
        <v>65</v>
      </c>
    </row>
    <row r="46" spans="1:8" x14ac:dyDescent="0.25">
      <c r="A46" s="48">
        <v>34</v>
      </c>
      <c r="B46" s="192" t="s">
        <v>42</v>
      </c>
      <c r="C46" s="193"/>
      <c r="D46" s="193"/>
      <c r="E46" s="194"/>
      <c r="F46" s="76" t="s">
        <v>90</v>
      </c>
    </row>
    <row r="47" spans="1:8" x14ac:dyDescent="0.25">
      <c r="A47" s="49"/>
      <c r="B47" s="50"/>
      <c r="C47" s="50"/>
      <c r="D47" s="50"/>
      <c r="F47" s="44"/>
    </row>
    <row r="48" spans="1:8" x14ac:dyDescent="0.25">
      <c r="A48" s="51" t="s">
        <v>43</v>
      </c>
      <c r="B48" s="42"/>
      <c r="C48" s="42"/>
      <c r="D48" s="42"/>
      <c r="E48" s="42" t="s">
        <v>44</v>
      </c>
      <c r="F48" s="44"/>
    </row>
    <row r="49" spans="1:6" x14ac:dyDescent="0.25">
      <c r="A49" s="49"/>
      <c r="B49" s="50"/>
      <c r="C49" s="50"/>
      <c r="D49" s="50"/>
      <c r="F49" s="44"/>
    </row>
    <row r="50" spans="1:6" x14ac:dyDescent="0.25">
      <c r="A50" s="195" t="s">
        <v>178</v>
      </c>
      <c r="B50" s="196"/>
      <c r="C50" s="50"/>
      <c r="D50" s="50"/>
      <c r="E50" s="72">
        <v>46113</v>
      </c>
      <c r="F50" s="44"/>
    </row>
    <row r="51" spans="1:6" x14ac:dyDescent="0.25">
      <c r="A51" s="197" t="s">
        <v>91</v>
      </c>
      <c r="B51" s="198"/>
      <c r="C51" s="42"/>
      <c r="D51" s="42"/>
      <c r="F51" s="44"/>
    </row>
    <row r="52" spans="1:6" x14ac:dyDescent="0.25">
      <c r="A52" s="49"/>
      <c r="B52" s="50"/>
      <c r="C52" s="50"/>
      <c r="D52" s="50"/>
      <c r="F52" s="44"/>
    </row>
    <row r="53" spans="1:6" x14ac:dyDescent="0.25">
      <c r="A53" s="53" t="s">
        <v>45</v>
      </c>
      <c r="B53" s="54"/>
      <c r="C53" s="54"/>
      <c r="D53" s="54"/>
      <c r="F53" s="44"/>
    </row>
    <row r="54" spans="1:6" x14ac:dyDescent="0.25">
      <c r="A54" s="55" t="s">
        <v>102</v>
      </c>
      <c r="B54" s="56"/>
      <c r="C54" s="56"/>
      <c r="D54" s="56"/>
      <c r="E54" s="57"/>
      <c r="F54" s="52"/>
    </row>
    <row r="55" spans="1:6" x14ac:dyDescent="0.25">
      <c r="A55" s="50"/>
      <c r="B55" s="50"/>
      <c r="C55" s="50"/>
      <c r="D55" s="50"/>
    </row>
  </sheetData>
  <sheetProtection formatCells="0" formatColumns="0" formatRows="0" insertColumns="0" insertRows="0" insertHyperlinks="0" deleteColumns="0" deleteRows="0" sort="0" autoFilter="0" pivotTables="0"/>
  <mergeCells count="39">
    <mergeCell ref="B46:E46"/>
    <mergeCell ref="A50:B50"/>
    <mergeCell ref="B40:E40"/>
    <mergeCell ref="B41:E41"/>
    <mergeCell ref="B42:E42"/>
    <mergeCell ref="B43:E43"/>
    <mergeCell ref="B44:E44"/>
    <mergeCell ref="B45:E45"/>
    <mergeCell ref="B24:E24"/>
    <mergeCell ref="B25:E25"/>
    <mergeCell ref="B26:E26"/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51:B51"/>
    <mergeCell ref="B15:E15"/>
    <mergeCell ref="A4:F4"/>
    <mergeCell ref="A11:E11"/>
    <mergeCell ref="B12:E12"/>
    <mergeCell ref="B13:E13"/>
    <mergeCell ref="B14:E14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</mergeCells>
  <pageMargins left="0.55118110236220474" right="0.23622047244094491" top="0.74803149606299213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7"/>
  <sheetViews>
    <sheetView zoomScale="85" zoomScaleNormal="85" zoomScalePageLayoutView="40" workbookViewId="0">
      <selection activeCell="L18" sqref="L18"/>
    </sheetView>
  </sheetViews>
  <sheetFormatPr defaultRowHeight="15" x14ac:dyDescent="0.25"/>
  <cols>
    <col min="1" max="1" width="9.85546875" style="5" customWidth="1"/>
    <col min="2" max="2" width="19.85546875" style="5" customWidth="1"/>
    <col min="3" max="3" width="11.28515625" style="5" customWidth="1"/>
    <col min="4" max="4" width="19.85546875" style="5" customWidth="1"/>
    <col min="5" max="5" width="16.140625" style="5" customWidth="1"/>
    <col min="6" max="6" width="30.7109375" style="5" customWidth="1"/>
    <col min="7" max="7" width="8.85546875" style="5" customWidth="1"/>
    <col min="9" max="9" width="13.28515625" bestFit="1" customWidth="1"/>
  </cols>
  <sheetData>
    <row r="1" spans="1:8" ht="15" customHeight="1" thickBot="1" x14ac:dyDescent="0.3">
      <c r="A1" s="100" t="s">
        <v>112</v>
      </c>
      <c r="B1" s="3"/>
      <c r="C1" s="3"/>
      <c r="D1" s="4"/>
      <c r="E1" s="4"/>
      <c r="F1" s="4"/>
      <c r="G1" s="4"/>
    </row>
    <row r="2" spans="1:8" ht="15" customHeight="1" thickBot="1" x14ac:dyDescent="0.3">
      <c r="A2" s="101" t="s">
        <v>113</v>
      </c>
      <c r="B2" s="3"/>
      <c r="C2" s="3"/>
      <c r="D2" s="4"/>
      <c r="E2" s="4"/>
      <c r="F2" s="4"/>
      <c r="G2" s="4"/>
    </row>
    <row r="3" spans="1:8" ht="15" customHeight="1" thickBot="1" x14ac:dyDescent="0.3">
      <c r="A3" s="101" t="s">
        <v>114</v>
      </c>
      <c r="B3" s="3"/>
      <c r="C3" s="3"/>
      <c r="D3" s="4"/>
      <c r="E3" s="4"/>
      <c r="F3" s="4"/>
      <c r="G3" s="4"/>
    </row>
    <row r="4" spans="1:8" x14ac:dyDescent="0.25">
      <c r="A4" s="6"/>
      <c r="B4" s="6"/>
      <c r="C4" s="6"/>
      <c r="D4" s="6"/>
      <c r="E4" s="6"/>
      <c r="F4" s="6"/>
      <c r="G4" s="7"/>
      <c r="H4" s="7"/>
    </row>
    <row r="5" spans="1:8" x14ac:dyDescent="0.25">
      <c r="A5" s="224" t="s">
        <v>0</v>
      </c>
      <c r="B5" s="225"/>
      <c r="C5" s="225"/>
      <c r="D5" s="225"/>
      <c r="E5" s="225"/>
      <c r="F5" s="226"/>
      <c r="G5" s="8"/>
      <c r="H5" s="8"/>
    </row>
    <row r="6" spans="1:8" x14ac:dyDescent="0.25">
      <c r="A6" s="73"/>
      <c r="B6" s="9"/>
      <c r="C6" s="9"/>
      <c r="D6" s="9"/>
      <c r="E6" s="9"/>
      <c r="F6" s="10"/>
      <c r="G6" s="8"/>
      <c r="H6" s="8"/>
    </row>
    <row r="7" spans="1:8" ht="15.75" x14ac:dyDescent="0.25">
      <c r="A7" s="60" t="s">
        <v>1</v>
      </c>
      <c r="B7" s="37"/>
      <c r="C7" s="29" t="s">
        <v>99</v>
      </c>
      <c r="D7" s="41"/>
      <c r="E7" s="36" t="s">
        <v>2</v>
      </c>
      <c r="F7" s="83">
        <v>2026</v>
      </c>
      <c r="G7" s="11"/>
      <c r="H7" s="11"/>
    </row>
    <row r="8" spans="1:8" ht="15.75" x14ac:dyDescent="0.25">
      <c r="A8" s="61" t="s">
        <v>3</v>
      </c>
      <c r="B8" s="40"/>
      <c r="C8" s="41" t="s">
        <v>98</v>
      </c>
      <c r="D8" s="41"/>
      <c r="E8" s="39" t="s">
        <v>4</v>
      </c>
      <c r="F8" s="82">
        <v>1</v>
      </c>
      <c r="G8" s="13"/>
      <c r="H8" s="13"/>
    </row>
    <row r="9" spans="1:8" ht="15.75" x14ac:dyDescent="0.25">
      <c r="A9" s="61" t="s">
        <v>5</v>
      </c>
      <c r="B9" s="40"/>
      <c r="C9" s="41" t="s">
        <v>98</v>
      </c>
      <c r="D9" s="33"/>
      <c r="E9" s="41"/>
      <c r="F9" s="44"/>
      <c r="H9" s="13"/>
    </row>
    <row r="10" spans="1:8" x14ac:dyDescent="0.25">
      <c r="A10" s="74"/>
      <c r="C10" s="8"/>
      <c r="D10" s="8"/>
      <c r="F10" s="14"/>
      <c r="H10" s="13"/>
    </row>
    <row r="11" spans="1:8" x14ac:dyDescent="0.25">
      <c r="A11" s="15"/>
      <c r="E11" s="13"/>
      <c r="F11" s="12"/>
      <c r="G11" s="13"/>
      <c r="H11" s="13"/>
    </row>
    <row r="12" spans="1:8" x14ac:dyDescent="0.25">
      <c r="A12" s="15"/>
      <c r="F12" s="14"/>
    </row>
    <row r="13" spans="1:8" x14ac:dyDescent="0.25">
      <c r="A13" s="227" t="s">
        <v>6</v>
      </c>
      <c r="B13" s="228"/>
      <c r="C13" s="228"/>
      <c r="D13" s="228"/>
      <c r="E13" s="228"/>
      <c r="F13" s="28"/>
    </row>
    <row r="14" spans="1:8" x14ac:dyDescent="0.25">
      <c r="A14" s="27" t="s">
        <v>7</v>
      </c>
      <c r="B14" s="229" t="s">
        <v>8</v>
      </c>
      <c r="C14" s="230"/>
      <c r="D14" s="230"/>
      <c r="E14" s="231"/>
      <c r="F14" s="27" t="s">
        <v>9</v>
      </c>
    </row>
    <row r="15" spans="1:8" x14ac:dyDescent="0.25">
      <c r="A15" s="16">
        <v>1</v>
      </c>
      <c r="B15" s="221" t="s">
        <v>10</v>
      </c>
      <c r="C15" s="222"/>
      <c r="D15" s="222"/>
      <c r="E15" s="223"/>
      <c r="F15" s="85" t="s">
        <v>51</v>
      </c>
    </row>
    <row r="16" spans="1:8" x14ac:dyDescent="0.25">
      <c r="A16" s="16">
        <v>2</v>
      </c>
      <c r="B16" s="221" t="s">
        <v>11</v>
      </c>
      <c r="C16" s="222"/>
      <c r="D16" s="222"/>
      <c r="E16" s="223"/>
      <c r="F16" s="86">
        <v>46112</v>
      </c>
    </row>
    <row r="17" spans="1:6" x14ac:dyDescent="0.25">
      <c r="A17" s="16">
        <v>3</v>
      </c>
      <c r="B17" s="221" t="s">
        <v>12</v>
      </c>
      <c r="C17" s="222"/>
      <c r="D17" s="222"/>
      <c r="E17" s="223"/>
      <c r="F17" s="85" t="s">
        <v>52</v>
      </c>
    </row>
    <row r="18" spans="1:6" x14ac:dyDescent="0.25">
      <c r="A18" s="16">
        <v>4</v>
      </c>
      <c r="B18" s="221" t="s">
        <v>13</v>
      </c>
      <c r="C18" s="222"/>
      <c r="D18" s="222"/>
      <c r="E18" s="223"/>
      <c r="F18" s="85" t="s">
        <v>53</v>
      </c>
    </row>
    <row r="19" spans="1:6" x14ac:dyDescent="0.25">
      <c r="A19" s="16">
        <v>5</v>
      </c>
      <c r="B19" s="221" t="s">
        <v>14</v>
      </c>
      <c r="C19" s="222"/>
      <c r="D19" s="222"/>
      <c r="E19" s="223"/>
      <c r="F19" s="87" t="s">
        <v>54</v>
      </c>
    </row>
    <row r="20" spans="1:6" x14ac:dyDescent="0.25">
      <c r="A20" s="16">
        <v>6</v>
      </c>
      <c r="B20" s="221" t="s">
        <v>15</v>
      </c>
      <c r="C20" s="222"/>
      <c r="D20" s="222"/>
      <c r="E20" s="223"/>
      <c r="F20" s="85" t="s">
        <v>90</v>
      </c>
    </row>
    <row r="21" spans="1:6" x14ac:dyDescent="0.25">
      <c r="A21" s="16">
        <v>7</v>
      </c>
      <c r="B21" s="221" t="s">
        <v>16</v>
      </c>
      <c r="C21" s="222"/>
      <c r="D21" s="222"/>
      <c r="E21" s="223"/>
      <c r="F21" s="85" t="s">
        <v>90</v>
      </c>
    </row>
    <row r="22" spans="1:6" x14ac:dyDescent="0.25">
      <c r="A22" s="16">
        <v>8</v>
      </c>
      <c r="B22" s="221" t="s">
        <v>17</v>
      </c>
      <c r="C22" s="222"/>
      <c r="D22" s="222"/>
      <c r="E22" s="223"/>
      <c r="F22" s="88" t="s">
        <v>66</v>
      </c>
    </row>
    <row r="23" spans="1:6" x14ac:dyDescent="0.25">
      <c r="A23" s="16">
        <v>9</v>
      </c>
      <c r="B23" s="221" t="s">
        <v>105</v>
      </c>
      <c r="C23" s="222"/>
      <c r="D23" s="222"/>
      <c r="E23" s="223"/>
      <c r="F23" s="89">
        <v>4951000</v>
      </c>
    </row>
    <row r="24" spans="1:6" x14ac:dyDescent="0.25">
      <c r="A24" s="16">
        <v>10</v>
      </c>
      <c r="B24" s="221" t="s">
        <v>18</v>
      </c>
      <c r="C24" s="222"/>
      <c r="D24" s="222"/>
      <c r="E24" s="223"/>
      <c r="F24" s="88" t="s">
        <v>67</v>
      </c>
    </row>
    <row r="25" spans="1:6" ht="15" customHeight="1" x14ac:dyDescent="0.25">
      <c r="A25" s="16">
        <v>11</v>
      </c>
      <c r="B25" s="232" t="s">
        <v>19</v>
      </c>
      <c r="C25" s="233"/>
      <c r="D25" s="233"/>
      <c r="E25" s="234"/>
      <c r="F25" s="85" t="s">
        <v>55</v>
      </c>
    </row>
    <row r="26" spans="1:6" x14ac:dyDescent="0.25">
      <c r="A26" s="16">
        <v>12</v>
      </c>
      <c r="B26" s="221" t="s">
        <v>20</v>
      </c>
      <c r="C26" s="222"/>
      <c r="D26" s="222"/>
      <c r="E26" s="223"/>
      <c r="F26" s="16" t="s">
        <v>68</v>
      </c>
    </row>
    <row r="27" spans="1:6" x14ac:dyDescent="0.25">
      <c r="A27" s="16">
        <v>13</v>
      </c>
      <c r="B27" s="221" t="s">
        <v>21</v>
      </c>
      <c r="C27" s="222"/>
      <c r="D27" s="222"/>
      <c r="E27" s="223"/>
      <c r="F27" s="85" t="s">
        <v>56</v>
      </c>
    </row>
    <row r="28" spans="1:6" x14ac:dyDescent="0.25">
      <c r="A28" s="16">
        <v>14</v>
      </c>
      <c r="B28" s="221" t="s">
        <v>22</v>
      </c>
      <c r="C28" s="222"/>
      <c r="D28" s="222"/>
      <c r="E28" s="223"/>
      <c r="F28" s="85">
        <v>10</v>
      </c>
    </row>
    <row r="29" spans="1:6" x14ac:dyDescent="0.25">
      <c r="A29" s="16">
        <v>15</v>
      </c>
      <c r="B29" s="221" t="s">
        <v>23</v>
      </c>
      <c r="C29" s="222"/>
      <c r="D29" s="222"/>
      <c r="E29" s="223"/>
      <c r="F29" s="90">
        <v>5.1499999999999997E-2</v>
      </c>
    </row>
    <row r="30" spans="1:6" x14ac:dyDescent="0.25">
      <c r="A30" s="16">
        <v>16</v>
      </c>
      <c r="B30" s="221" t="s">
        <v>24</v>
      </c>
      <c r="C30" s="222"/>
      <c r="D30" s="222"/>
      <c r="E30" s="223"/>
      <c r="F30" s="85" t="s">
        <v>57</v>
      </c>
    </row>
    <row r="31" spans="1:6" x14ac:dyDescent="0.25">
      <c r="A31" s="16">
        <v>17</v>
      </c>
      <c r="B31" s="221" t="s">
        <v>25</v>
      </c>
      <c r="C31" s="222"/>
      <c r="D31" s="222"/>
      <c r="E31" s="223"/>
      <c r="F31" s="85" t="s">
        <v>58</v>
      </c>
    </row>
    <row r="32" spans="1:6" x14ac:dyDescent="0.25">
      <c r="A32" s="16">
        <v>18</v>
      </c>
      <c r="B32" s="221" t="s">
        <v>26</v>
      </c>
      <c r="C32" s="222"/>
      <c r="D32" s="222"/>
      <c r="E32" s="223"/>
      <c r="F32" s="89">
        <v>550111.12</v>
      </c>
    </row>
    <row r="33" spans="1:9" x14ac:dyDescent="0.25">
      <c r="A33" s="16">
        <v>19</v>
      </c>
      <c r="B33" s="221" t="s">
        <v>27</v>
      </c>
      <c r="C33" s="222"/>
      <c r="D33" s="222"/>
      <c r="E33" s="223"/>
      <c r="F33" s="85" t="s">
        <v>69</v>
      </c>
    </row>
    <row r="34" spans="1:9" x14ac:dyDescent="0.25">
      <c r="A34" s="16">
        <v>20</v>
      </c>
      <c r="B34" s="221" t="s">
        <v>28</v>
      </c>
      <c r="C34" s="222"/>
      <c r="D34" s="222"/>
      <c r="E34" s="223"/>
      <c r="F34" s="85" t="s">
        <v>90</v>
      </c>
    </row>
    <row r="35" spans="1:9" ht="30" x14ac:dyDescent="0.25">
      <c r="A35" s="16">
        <v>21</v>
      </c>
      <c r="B35" s="221" t="s">
        <v>29</v>
      </c>
      <c r="C35" s="222"/>
      <c r="D35" s="222"/>
      <c r="E35" s="223"/>
      <c r="F35" s="91" t="s">
        <v>95</v>
      </c>
    </row>
    <row r="36" spans="1:9" x14ac:dyDescent="0.25">
      <c r="A36" s="16">
        <v>22</v>
      </c>
      <c r="B36" s="221" t="s">
        <v>30</v>
      </c>
      <c r="C36" s="222"/>
      <c r="D36" s="222"/>
      <c r="E36" s="223"/>
      <c r="F36" s="89">
        <f>3163138.94+137527.78+137527.78+137527.78+137527.78+137527.78+137527.78</f>
        <v>3988305.6199999987</v>
      </c>
      <c r="I36" s="112"/>
    </row>
    <row r="37" spans="1:9" x14ac:dyDescent="0.25">
      <c r="A37" s="16">
        <v>23</v>
      </c>
      <c r="B37" s="221" t="s">
        <v>31</v>
      </c>
      <c r="C37" s="222"/>
      <c r="D37" s="222"/>
      <c r="E37" s="223"/>
      <c r="F37" s="89">
        <f>1358920.38+30670.53+28000.14+26237.17+24370.49+21233.44+18251.94</f>
        <v>1507684.0899999996</v>
      </c>
      <c r="I37" s="112"/>
    </row>
    <row r="38" spans="1:9" x14ac:dyDescent="0.25">
      <c r="A38" s="16">
        <v>24</v>
      </c>
      <c r="B38" s="221" t="s">
        <v>32</v>
      </c>
      <c r="C38" s="222"/>
      <c r="D38" s="222"/>
      <c r="E38" s="223"/>
      <c r="F38" s="89">
        <v>0</v>
      </c>
    </row>
    <row r="39" spans="1:9" x14ac:dyDescent="0.25">
      <c r="A39" s="16">
        <v>25</v>
      </c>
      <c r="B39" s="221" t="s">
        <v>33</v>
      </c>
      <c r="C39" s="222"/>
      <c r="D39" s="222"/>
      <c r="E39" s="223"/>
      <c r="F39" s="89">
        <v>4951000</v>
      </c>
    </row>
    <row r="40" spans="1:9" x14ac:dyDescent="0.25">
      <c r="A40" s="16">
        <v>26</v>
      </c>
      <c r="B40" s="221" t="s">
        <v>34</v>
      </c>
      <c r="C40" s="222"/>
      <c r="D40" s="222"/>
      <c r="E40" s="223"/>
      <c r="F40" s="75">
        <f>F23-F39</f>
        <v>0</v>
      </c>
    </row>
    <row r="41" spans="1:9" x14ac:dyDescent="0.25">
      <c r="A41" s="16">
        <v>27</v>
      </c>
      <c r="B41" s="221" t="s">
        <v>35</v>
      </c>
      <c r="C41" s="222"/>
      <c r="D41" s="222"/>
      <c r="E41" s="223"/>
      <c r="F41" s="89">
        <f>F23-F36</f>
        <v>962694.38000000129</v>
      </c>
    </row>
    <row r="42" spans="1:9" x14ac:dyDescent="0.25">
      <c r="A42" s="16">
        <v>28</v>
      </c>
      <c r="B42" s="221" t="s">
        <v>36</v>
      </c>
      <c r="C42" s="222"/>
      <c r="D42" s="222"/>
      <c r="E42" s="223"/>
      <c r="F42" s="92" t="s">
        <v>90</v>
      </c>
    </row>
    <row r="43" spans="1:9" x14ac:dyDescent="0.25">
      <c r="A43" s="16">
        <v>29</v>
      </c>
      <c r="B43" s="221" t="s">
        <v>37</v>
      </c>
      <c r="C43" s="222"/>
      <c r="D43" s="222"/>
      <c r="E43" s="223"/>
      <c r="F43" s="93" t="s">
        <v>90</v>
      </c>
    </row>
    <row r="44" spans="1:9" x14ac:dyDescent="0.25">
      <c r="A44" s="16">
        <v>30</v>
      </c>
      <c r="B44" s="221" t="s">
        <v>38</v>
      </c>
      <c r="C44" s="222"/>
      <c r="D44" s="222"/>
      <c r="E44" s="223"/>
      <c r="F44" s="85" t="s">
        <v>59</v>
      </c>
    </row>
    <row r="45" spans="1:9" x14ac:dyDescent="0.25">
      <c r="A45" s="16">
        <v>31</v>
      </c>
      <c r="B45" s="221" t="s">
        <v>39</v>
      </c>
      <c r="C45" s="222"/>
      <c r="D45" s="222"/>
      <c r="E45" s="223"/>
      <c r="F45" s="92" t="s">
        <v>90</v>
      </c>
    </row>
    <row r="46" spans="1:9" x14ac:dyDescent="0.25">
      <c r="A46" s="16">
        <v>32</v>
      </c>
      <c r="B46" s="221" t="s">
        <v>40</v>
      </c>
      <c r="C46" s="222"/>
      <c r="D46" s="222"/>
      <c r="E46" s="223"/>
      <c r="F46" s="93" t="s">
        <v>90</v>
      </c>
    </row>
    <row r="47" spans="1:9" x14ac:dyDescent="0.25">
      <c r="A47" s="16">
        <v>33</v>
      </c>
      <c r="B47" s="221" t="s">
        <v>41</v>
      </c>
      <c r="C47" s="222"/>
      <c r="D47" s="222"/>
      <c r="E47" s="223"/>
      <c r="F47" s="85" t="s">
        <v>70</v>
      </c>
    </row>
    <row r="48" spans="1:9" x14ac:dyDescent="0.25">
      <c r="A48" s="16">
        <v>34</v>
      </c>
      <c r="B48" s="221" t="s">
        <v>42</v>
      </c>
      <c r="C48" s="222"/>
      <c r="D48" s="222"/>
      <c r="E48" s="223"/>
      <c r="F48" s="85" t="s">
        <v>90</v>
      </c>
    </row>
    <row r="49" spans="1:6" x14ac:dyDescent="0.25">
      <c r="A49" s="17"/>
      <c r="B49" s="18"/>
      <c r="C49" s="18"/>
      <c r="D49" s="18"/>
      <c r="F49" s="14"/>
    </row>
    <row r="50" spans="1:6" x14ac:dyDescent="0.25">
      <c r="A50" s="19" t="s">
        <v>43</v>
      </c>
      <c r="B50" s="20"/>
      <c r="C50" s="20"/>
      <c r="D50" s="20"/>
      <c r="E50" s="20" t="s">
        <v>44</v>
      </c>
      <c r="F50" s="14"/>
    </row>
    <row r="51" spans="1:6" x14ac:dyDescent="0.25">
      <c r="A51" s="17"/>
      <c r="B51" s="18"/>
      <c r="C51" s="18"/>
      <c r="D51" s="18"/>
      <c r="F51" s="14"/>
    </row>
    <row r="52" spans="1:6" x14ac:dyDescent="0.25">
      <c r="A52" s="235" t="s">
        <v>178</v>
      </c>
      <c r="B52" s="236"/>
      <c r="C52" s="18"/>
      <c r="D52" s="18"/>
      <c r="E52" s="103">
        <v>46113</v>
      </c>
      <c r="F52" s="14"/>
    </row>
    <row r="53" spans="1:6" x14ac:dyDescent="0.25">
      <c r="A53" s="219" t="s">
        <v>91</v>
      </c>
      <c r="B53" s="220"/>
      <c r="C53" s="20"/>
      <c r="D53" s="20"/>
      <c r="F53" s="14"/>
    </row>
    <row r="54" spans="1:6" x14ac:dyDescent="0.25">
      <c r="A54" s="17"/>
      <c r="B54" s="18"/>
      <c r="C54" s="18"/>
      <c r="D54" s="18"/>
      <c r="F54" s="14"/>
    </row>
    <row r="55" spans="1:6" x14ac:dyDescent="0.25">
      <c r="A55" s="21" t="s">
        <v>45</v>
      </c>
      <c r="B55" s="22"/>
      <c r="C55" s="22"/>
      <c r="D55" s="22"/>
      <c r="F55" s="14"/>
    </row>
    <row r="56" spans="1:6" x14ac:dyDescent="0.25">
      <c r="A56" s="23" t="s">
        <v>102</v>
      </c>
      <c r="B56" s="24"/>
      <c r="C56" s="24"/>
      <c r="D56" s="24"/>
      <c r="E56" s="25"/>
      <c r="F56" s="26"/>
    </row>
    <row r="57" spans="1:6" x14ac:dyDescent="0.25">
      <c r="A57" s="18"/>
      <c r="B57" s="18"/>
      <c r="C57" s="18"/>
      <c r="D57" s="18"/>
    </row>
  </sheetData>
  <sheetProtection formatCells="0" formatColumns="0" formatRows="0" insertColumns="0" insertRows="0" insertHyperlinks="0" deleteColumns="0" deleteRows="0" sort="0" autoFilter="0" pivotTables="0"/>
  <mergeCells count="39">
    <mergeCell ref="B48:E48"/>
    <mergeCell ref="A52:B52"/>
    <mergeCell ref="B42:E42"/>
    <mergeCell ref="B43:E43"/>
    <mergeCell ref="B44:E44"/>
    <mergeCell ref="B45:E45"/>
    <mergeCell ref="B46:E46"/>
    <mergeCell ref="B47:E47"/>
    <mergeCell ref="B26:E26"/>
    <mergeCell ref="B27:E27"/>
    <mergeCell ref="B28:E28"/>
    <mergeCell ref="B41:E41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A53:B53"/>
    <mergeCell ref="B17:E17"/>
    <mergeCell ref="A5:F5"/>
    <mergeCell ref="A13:E13"/>
    <mergeCell ref="B14:E14"/>
    <mergeCell ref="B15:E15"/>
    <mergeCell ref="B16:E16"/>
    <mergeCell ref="B29:E29"/>
    <mergeCell ref="B18:E18"/>
    <mergeCell ref="B19:E19"/>
    <mergeCell ref="B20:E20"/>
    <mergeCell ref="B21:E21"/>
    <mergeCell ref="B22:E22"/>
    <mergeCell ref="B23:E23"/>
    <mergeCell ref="B24:E24"/>
    <mergeCell ref="B25:E25"/>
  </mergeCells>
  <pageMargins left="0.23622047244094488" right="0.23622047244094488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6"/>
  <sheetViews>
    <sheetView zoomScaleNormal="100" workbookViewId="0">
      <selection activeCell="I12" sqref="I12"/>
    </sheetView>
  </sheetViews>
  <sheetFormatPr defaultRowHeight="15" x14ac:dyDescent="0.25"/>
  <cols>
    <col min="1" max="1" width="9" style="5" customWidth="1"/>
    <col min="2" max="2" width="22.42578125" style="5" customWidth="1"/>
    <col min="3" max="3" width="11.28515625" style="5" customWidth="1"/>
    <col min="4" max="4" width="17.140625" style="5" customWidth="1"/>
    <col min="5" max="5" width="17.28515625" style="5" customWidth="1"/>
    <col min="6" max="6" width="27" style="5" customWidth="1"/>
    <col min="7" max="7" width="8.85546875" style="5" customWidth="1"/>
  </cols>
  <sheetData>
    <row r="1" spans="1:8" ht="15" customHeight="1" thickBot="1" x14ac:dyDescent="0.3">
      <c r="A1" s="100" t="s">
        <v>112</v>
      </c>
      <c r="B1" s="3"/>
      <c r="C1" s="3"/>
      <c r="D1" s="4"/>
      <c r="E1" s="4"/>
      <c r="F1" s="4"/>
      <c r="G1" s="4"/>
    </row>
    <row r="2" spans="1:8" ht="15" customHeight="1" thickBot="1" x14ac:dyDescent="0.3">
      <c r="A2" s="101" t="s">
        <v>113</v>
      </c>
      <c r="B2" s="3"/>
      <c r="C2" s="3"/>
      <c r="D2" s="4"/>
      <c r="E2" s="4"/>
      <c r="F2" s="4"/>
      <c r="G2" s="4"/>
    </row>
    <row r="3" spans="1:8" ht="15" customHeight="1" thickBot="1" x14ac:dyDescent="0.3">
      <c r="A3" s="101" t="s">
        <v>114</v>
      </c>
      <c r="B3" s="3"/>
      <c r="C3" s="3"/>
      <c r="D3" s="4"/>
      <c r="E3" s="4"/>
      <c r="F3" s="4"/>
      <c r="G3" s="4"/>
    </row>
    <row r="4" spans="1:8" x14ac:dyDescent="0.25">
      <c r="A4" s="6"/>
      <c r="B4" s="6"/>
      <c r="C4" s="6"/>
      <c r="D4" s="6"/>
      <c r="E4" s="6"/>
      <c r="F4" s="6"/>
      <c r="G4" s="7"/>
      <c r="H4" s="7"/>
    </row>
    <row r="5" spans="1:8" x14ac:dyDescent="0.25">
      <c r="A5" s="224" t="s">
        <v>0</v>
      </c>
      <c r="B5" s="225"/>
      <c r="C5" s="225"/>
      <c r="D5" s="225"/>
      <c r="E5" s="225"/>
      <c r="F5" s="226"/>
      <c r="G5" s="8"/>
      <c r="H5" s="8"/>
    </row>
    <row r="6" spans="1:8" x14ac:dyDescent="0.25">
      <c r="A6" s="73"/>
      <c r="B6" s="9"/>
      <c r="C6" s="9"/>
      <c r="D6" s="9"/>
      <c r="E6" s="9"/>
      <c r="F6" s="10"/>
      <c r="G6" s="8"/>
      <c r="H6" s="8"/>
    </row>
    <row r="7" spans="1:8" ht="15.75" x14ac:dyDescent="0.25">
      <c r="A7" s="60" t="s">
        <v>1</v>
      </c>
      <c r="B7" s="37"/>
      <c r="C7" s="29" t="s">
        <v>99</v>
      </c>
      <c r="D7" s="41"/>
      <c r="E7" s="36" t="s">
        <v>2</v>
      </c>
      <c r="F7" s="83">
        <v>2026</v>
      </c>
      <c r="G7" s="11"/>
      <c r="H7" s="11"/>
    </row>
    <row r="8" spans="1:8" ht="15.75" x14ac:dyDescent="0.25">
      <c r="A8" s="61" t="s">
        <v>3</v>
      </c>
      <c r="B8" s="40"/>
      <c r="C8" s="41" t="s">
        <v>98</v>
      </c>
      <c r="D8" s="41"/>
      <c r="E8" s="39" t="s">
        <v>4</v>
      </c>
      <c r="F8" s="82">
        <v>1</v>
      </c>
      <c r="G8" s="13"/>
      <c r="H8" s="13"/>
    </row>
    <row r="9" spans="1:8" ht="15.75" x14ac:dyDescent="0.25">
      <c r="A9" s="61" t="s">
        <v>5</v>
      </c>
      <c r="B9" s="40"/>
      <c r="C9" s="41" t="s">
        <v>98</v>
      </c>
      <c r="D9" s="33"/>
      <c r="E9" s="41"/>
      <c r="F9" s="44"/>
      <c r="H9" s="13"/>
    </row>
    <row r="10" spans="1:8" x14ac:dyDescent="0.25">
      <c r="A10" s="74"/>
      <c r="C10" s="8"/>
      <c r="D10" s="8"/>
      <c r="F10" s="14"/>
      <c r="H10" s="13"/>
    </row>
    <row r="11" spans="1:8" x14ac:dyDescent="0.25">
      <c r="A11" s="15"/>
      <c r="E11" s="13"/>
      <c r="F11" s="12"/>
      <c r="G11" s="13"/>
      <c r="H11" s="13"/>
    </row>
    <row r="12" spans="1:8" x14ac:dyDescent="0.25">
      <c r="A12" s="15"/>
      <c r="F12" s="14"/>
    </row>
    <row r="13" spans="1:8" x14ac:dyDescent="0.25">
      <c r="A13" s="227" t="s">
        <v>6</v>
      </c>
      <c r="B13" s="228"/>
      <c r="C13" s="228"/>
      <c r="D13" s="228"/>
      <c r="E13" s="228"/>
      <c r="F13" s="28"/>
    </row>
    <row r="14" spans="1:8" x14ac:dyDescent="0.25">
      <c r="A14" s="27" t="s">
        <v>7</v>
      </c>
      <c r="B14" s="229" t="s">
        <v>8</v>
      </c>
      <c r="C14" s="230"/>
      <c r="D14" s="230"/>
      <c r="E14" s="231"/>
      <c r="F14" s="27" t="s">
        <v>9</v>
      </c>
    </row>
    <row r="15" spans="1:8" x14ac:dyDescent="0.25">
      <c r="A15" s="16">
        <v>1</v>
      </c>
      <c r="B15" s="221" t="s">
        <v>10</v>
      </c>
      <c r="C15" s="222"/>
      <c r="D15" s="222"/>
      <c r="E15" s="223"/>
      <c r="F15" s="85" t="s">
        <v>51</v>
      </c>
    </row>
    <row r="16" spans="1:8" x14ac:dyDescent="0.25">
      <c r="A16" s="16">
        <v>2</v>
      </c>
      <c r="B16" s="221" t="s">
        <v>11</v>
      </c>
      <c r="C16" s="222"/>
      <c r="D16" s="222"/>
      <c r="E16" s="223"/>
      <c r="F16" s="86">
        <v>46112</v>
      </c>
    </row>
    <row r="17" spans="1:6" x14ac:dyDescent="0.25">
      <c r="A17" s="16">
        <v>3</v>
      </c>
      <c r="B17" s="221" t="s">
        <v>12</v>
      </c>
      <c r="C17" s="222"/>
      <c r="D17" s="222"/>
      <c r="E17" s="223"/>
      <c r="F17" s="85" t="s">
        <v>52</v>
      </c>
    </row>
    <row r="18" spans="1:6" x14ac:dyDescent="0.25">
      <c r="A18" s="16">
        <v>4</v>
      </c>
      <c r="B18" s="221" t="s">
        <v>13</v>
      </c>
      <c r="C18" s="222"/>
      <c r="D18" s="222"/>
      <c r="E18" s="223"/>
      <c r="F18" s="85" t="s">
        <v>71</v>
      </c>
    </row>
    <row r="19" spans="1:6" x14ac:dyDescent="0.25">
      <c r="A19" s="16">
        <v>5</v>
      </c>
      <c r="B19" s="221" t="s">
        <v>14</v>
      </c>
      <c r="C19" s="222"/>
      <c r="D19" s="222"/>
      <c r="E19" s="223"/>
      <c r="F19" s="87" t="s">
        <v>90</v>
      </c>
    </row>
    <row r="20" spans="1:6" x14ac:dyDescent="0.25">
      <c r="A20" s="16">
        <v>6</v>
      </c>
      <c r="B20" s="221" t="s">
        <v>15</v>
      </c>
      <c r="C20" s="222"/>
      <c r="D20" s="222"/>
      <c r="E20" s="223"/>
      <c r="F20" s="85" t="s">
        <v>90</v>
      </c>
    </row>
    <row r="21" spans="1:6" x14ac:dyDescent="0.25">
      <c r="A21" s="16">
        <v>7</v>
      </c>
      <c r="B21" s="221" t="s">
        <v>16</v>
      </c>
      <c r="C21" s="222"/>
      <c r="D21" s="222"/>
      <c r="E21" s="223"/>
      <c r="F21" s="85" t="s">
        <v>90</v>
      </c>
    </row>
    <row r="22" spans="1:6" x14ac:dyDescent="0.25">
      <c r="A22" s="16">
        <v>8</v>
      </c>
      <c r="B22" s="221" t="s">
        <v>17</v>
      </c>
      <c r="C22" s="222"/>
      <c r="D22" s="222"/>
      <c r="E22" s="223"/>
      <c r="F22" s="88" t="s">
        <v>72</v>
      </c>
    </row>
    <row r="23" spans="1:6" x14ac:dyDescent="0.25">
      <c r="A23" s="16">
        <v>9</v>
      </c>
      <c r="B23" s="221" t="s">
        <v>106</v>
      </c>
      <c r="C23" s="222"/>
      <c r="D23" s="222"/>
      <c r="E23" s="223"/>
      <c r="F23" s="89">
        <v>29695198</v>
      </c>
    </row>
    <row r="24" spans="1:6" x14ac:dyDescent="0.25">
      <c r="A24" s="16">
        <v>10</v>
      </c>
      <c r="B24" s="221" t="s">
        <v>18</v>
      </c>
      <c r="C24" s="222"/>
      <c r="D24" s="222"/>
      <c r="E24" s="223"/>
      <c r="F24" s="88" t="s">
        <v>73</v>
      </c>
    </row>
    <row r="25" spans="1:6" x14ac:dyDescent="0.25">
      <c r="A25" s="16">
        <v>11</v>
      </c>
      <c r="B25" s="232" t="s">
        <v>19</v>
      </c>
      <c r="C25" s="233"/>
      <c r="D25" s="233"/>
      <c r="E25" s="234"/>
      <c r="F25" s="85" t="s">
        <v>55</v>
      </c>
    </row>
    <row r="26" spans="1:6" ht="47.25" customHeight="1" x14ac:dyDescent="0.25">
      <c r="A26" s="98">
        <v>12</v>
      </c>
      <c r="B26" s="237" t="s">
        <v>20</v>
      </c>
      <c r="C26" s="238"/>
      <c r="D26" s="238"/>
      <c r="E26" s="239"/>
      <c r="F26" s="102" t="s">
        <v>74</v>
      </c>
    </row>
    <row r="27" spans="1:6" x14ac:dyDescent="0.25">
      <c r="A27" s="16">
        <v>13</v>
      </c>
      <c r="B27" s="221" t="s">
        <v>21</v>
      </c>
      <c r="C27" s="222"/>
      <c r="D27" s="222"/>
      <c r="E27" s="223"/>
      <c r="F27" s="85" t="s">
        <v>56</v>
      </c>
    </row>
    <row r="28" spans="1:6" x14ac:dyDescent="0.25">
      <c r="A28" s="16">
        <v>14</v>
      </c>
      <c r="B28" s="221" t="s">
        <v>22</v>
      </c>
      <c r="C28" s="222"/>
      <c r="D28" s="222"/>
      <c r="E28" s="223"/>
      <c r="F28" s="85">
        <v>10</v>
      </c>
    </row>
    <row r="29" spans="1:6" x14ac:dyDescent="0.25">
      <c r="A29" s="16">
        <v>15</v>
      </c>
      <c r="B29" s="221" t="s">
        <v>23</v>
      </c>
      <c r="C29" s="222"/>
      <c r="D29" s="222"/>
      <c r="E29" s="223"/>
      <c r="F29" s="90">
        <v>5.1499999999999997E-2</v>
      </c>
    </row>
    <row r="30" spans="1:6" x14ac:dyDescent="0.25">
      <c r="A30" s="16">
        <v>16</v>
      </c>
      <c r="B30" s="221" t="s">
        <v>24</v>
      </c>
      <c r="C30" s="222"/>
      <c r="D30" s="222"/>
      <c r="E30" s="223"/>
      <c r="F30" s="85" t="s">
        <v>57</v>
      </c>
    </row>
    <row r="31" spans="1:6" x14ac:dyDescent="0.25">
      <c r="A31" s="16">
        <v>17</v>
      </c>
      <c r="B31" s="221" t="s">
        <v>25</v>
      </c>
      <c r="C31" s="222"/>
      <c r="D31" s="222"/>
      <c r="E31" s="223"/>
      <c r="F31" s="85" t="s">
        <v>58</v>
      </c>
    </row>
    <row r="32" spans="1:6" x14ac:dyDescent="0.25">
      <c r="A32" s="16">
        <v>18</v>
      </c>
      <c r="B32" s="221" t="s">
        <v>26</v>
      </c>
      <c r="C32" s="222"/>
      <c r="D32" s="222"/>
      <c r="E32" s="223"/>
      <c r="F32" s="89">
        <v>3438322.4</v>
      </c>
    </row>
    <row r="33" spans="1:6" x14ac:dyDescent="0.25">
      <c r="A33" s="16">
        <v>19</v>
      </c>
      <c r="B33" s="221" t="s">
        <v>27</v>
      </c>
      <c r="C33" s="222"/>
      <c r="D33" s="222"/>
      <c r="E33" s="223"/>
      <c r="F33" s="97" t="s">
        <v>100</v>
      </c>
    </row>
    <row r="34" spans="1:6" x14ac:dyDescent="0.25">
      <c r="A34" s="16">
        <v>20</v>
      </c>
      <c r="B34" s="221" t="s">
        <v>28</v>
      </c>
      <c r="C34" s="222"/>
      <c r="D34" s="222"/>
      <c r="E34" s="223"/>
      <c r="F34" s="85" t="s">
        <v>90</v>
      </c>
    </row>
    <row r="35" spans="1:6" ht="30" x14ac:dyDescent="0.25">
      <c r="A35" s="16">
        <v>21</v>
      </c>
      <c r="B35" s="221" t="s">
        <v>29</v>
      </c>
      <c r="C35" s="222"/>
      <c r="D35" s="222"/>
      <c r="E35" s="223"/>
      <c r="F35" s="91" t="s">
        <v>96</v>
      </c>
    </row>
    <row r="36" spans="1:6" x14ac:dyDescent="0.25">
      <c r="A36" s="16">
        <v>22</v>
      </c>
      <c r="B36" s="221" t="s">
        <v>30</v>
      </c>
      <c r="C36" s="222"/>
      <c r="D36" s="222"/>
      <c r="E36" s="223"/>
      <c r="F36" s="89">
        <f>15082327.58+859580.6+859580.6+859580.6+859580.6+859580.6+859580.6</f>
        <v>20239811.180000007</v>
      </c>
    </row>
    <row r="37" spans="1:6" x14ac:dyDescent="0.25">
      <c r="A37" s="16">
        <v>23</v>
      </c>
      <c r="B37" s="221" t="s">
        <v>31</v>
      </c>
      <c r="C37" s="222"/>
      <c r="D37" s="222"/>
      <c r="E37" s="223"/>
      <c r="F37" s="89">
        <f>6562941.7+265709.22+250079.26+229352.6+216440.91+203189.42+[1]TERM_LOAN_9!$H$65</f>
        <v>7915272.5799999991</v>
      </c>
    </row>
    <row r="38" spans="1:6" x14ac:dyDescent="0.25">
      <c r="A38" s="16">
        <v>24</v>
      </c>
      <c r="B38" s="221" t="s">
        <v>32</v>
      </c>
      <c r="C38" s="222"/>
      <c r="D38" s="222"/>
      <c r="E38" s="223"/>
      <c r="F38" s="89">
        <v>0</v>
      </c>
    </row>
    <row r="39" spans="1:6" x14ac:dyDescent="0.25">
      <c r="A39" s="16">
        <v>25</v>
      </c>
      <c r="B39" s="221" t="s">
        <v>33</v>
      </c>
      <c r="C39" s="222"/>
      <c r="D39" s="222"/>
      <c r="E39" s="223"/>
      <c r="F39" s="89">
        <v>29695198</v>
      </c>
    </row>
    <row r="40" spans="1:6" x14ac:dyDescent="0.25">
      <c r="A40" s="16">
        <v>26</v>
      </c>
      <c r="B40" s="221" t="s">
        <v>34</v>
      </c>
      <c r="C40" s="222"/>
      <c r="D40" s="222"/>
      <c r="E40" s="223"/>
      <c r="F40" s="89">
        <f>F23-F39</f>
        <v>0</v>
      </c>
    </row>
    <row r="41" spans="1:6" x14ac:dyDescent="0.25">
      <c r="A41" s="16">
        <v>27</v>
      </c>
      <c r="B41" s="221" t="s">
        <v>35</v>
      </c>
      <c r="C41" s="222"/>
      <c r="D41" s="222"/>
      <c r="E41" s="223"/>
      <c r="F41" s="89">
        <f>F23-F36</f>
        <v>9455386.8199999928</v>
      </c>
    </row>
    <row r="42" spans="1:6" x14ac:dyDescent="0.25">
      <c r="A42" s="16">
        <v>28</v>
      </c>
      <c r="B42" s="221" t="s">
        <v>36</v>
      </c>
      <c r="C42" s="222"/>
      <c r="D42" s="222"/>
      <c r="E42" s="223"/>
      <c r="F42" s="92" t="s">
        <v>90</v>
      </c>
    </row>
    <row r="43" spans="1:6" x14ac:dyDescent="0.25">
      <c r="A43" s="16">
        <v>29</v>
      </c>
      <c r="B43" s="221" t="s">
        <v>37</v>
      </c>
      <c r="C43" s="222"/>
      <c r="D43" s="222"/>
      <c r="E43" s="223"/>
      <c r="F43" s="93" t="s">
        <v>90</v>
      </c>
    </row>
    <row r="44" spans="1:6" x14ac:dyDescent="0.25">
      <c r="A44" s="16">
        <v>30</v>
      </c>
      <c r="B44" s="221" t="s">
        <v>38</v>
      </c>
      <c r="C44" s="222"/>
      <c r="D44" s="222"/>
      <c r="E44" s="223"/>
      <c r="F44" s="85" t="s">
        <v>59</v>
      </c>
    </row>
    <row r="45" spans="1:6" x14ac:dyDescent="0.25">
      <c r="A45" s="16">
        <v>31</v>
      </c>
      <c r="B45" s="221" t="s">
        <v>39</v>
      </c>
      <c r="C45" s="222"/>
      <c r="D45" s="222"/>
      <c r="E45" s="223"/>
      <c r="F45" s="92" t="s">
        <v>90</v>
      </c>
    </row>
    <row r="46" spans="1:6" x14ac:dyDescent="0.25">
      <c r="A46" s="16">
        <v>32</v>
      </c>
      <c r="B46" s="221" t="s">
        <v>40</v>
      </c>
      <c r="C46" s="222"/>
      <c r="D46" s="222"/>
      <c r="E46" s="223"/>
      <c r="F46" s="93" t="s">
        <v>90</v>
      </c>
    </row>
    <row r="47" spans="1:6" x14ac:dyDescent="0.25">
      <c r="A47" s="16">
        <v>33</v>
      </c>
      <c r="B47" s="221" t="s">
        <v>41</v>
      </c>
      <c r="C47" s="222"/>
      <c r="D47" s="222"/>
      <c r="E47" s="223"/>
      <c r="F47" s="85" t="s">
        <v>75</v>
      </c>
    </row>
    <row r="48" spans="1:6" x14ac:dyDescent="0.25">
      <c r="A48" s="16">
        <v>34</v>
      </c>
      <c r="B48" s="221" t="s">
        <v>42</v>
      </c>
      <c r="C48" s="222"/>
      <c r="D48" s="222"/>
      <c r="E48" s="223"/>
      <c r="F48" s="85" t="s">
        <v>90</v>
      </c>
    </row>
    <row r="49" spans="1:6" x14ac:dyDescent="0.25">
      <c r="A49" s="17"/>
      <c r="B49" s="18"/>
      <c r="C49" s="18"/>
      <c r="D49" s="18"/>
      <c r="F49" s="14"/>
    </row>
    <row r="50" spans="1:6" x14ac:dyDescent="0.25">
      <c r="A50" s="19" t="s">
        <v>43</v>
      </c>
      <c r="B50" s="20"/>
      <c r="C50" s="20"/>
      <c r="D50" s="20"/>
      <c r="E50" s="20" t="s">
        <v>44</v>
      </c>
      <c r="F50" s="14"/>
    </row>
    <row r="51" spans="1:6" x14ac:dyDescent="0.25">
      <c r="A51" s="17"/>
      <c r="B51" s="18"/>
      <c r="C51" s="18"/>
      <c r="D51" s="18"/>
      <c r="F51" s="14"/>
    </row>
    <row r="52" spans="1:6" x14ac:dyDescent="0.25">
      <c r="A52" s="235" t="s">
        <v>178</v>
      </c>
      <c r="B52" s="236"/>
      <c r="C52" s="18"/>
      <c r="D52" s="18"/>
      <c r="E52" s="103">
        <v>46113</v>
      </c>
      <c r="F52" s="14"/>
    </row>
    <row r="53" spans="1:6" x14ac:dyDescent="0.25">
      <c r="A53" s="219" t="s">
        <v>91</v>
      </c>
      <c r="B53" s="220"/>
      <c r="C53" s="20"/>
      <c r="D53" s="20"/>
      <c r="F53" s="14"/>
    </row>
    <row r="54" spans="1:6" x14ac:dyDescent="0.25">
      <c r="A54" s="21" t="s">
        <v>45</v>
      </c>
      <c r="B54" s="22"/>
      <c r="C54" s="22"/>
      <c r="D54" s="22"/>
      <c r="F54" s="14"/>
    </row>
    <row r="55" spans="1:6" x14ac:dyDescent="0.25">
      <c r="A55" s="23" t="s">
        <v>102</v>
      </c>
      <c r="B55" s="24"/>
      <c r="C55" s="24"/>
      <c r="D55" s="24"/>
      <c r="E55" s="25"/>
      <c r="F55" s="26"/>
    </row>
    <row r="56" spans="1:6" x14ac:dyDescent="0.25">
      <c r="A56" s="18"/>
      <c r="B56" s="18"/>
      <c r="C56" s="18"/>
      <c r="D56" s="18"/>
    </row>
  </sheetData>
  <sheetProtection formatCells="0" formatColumns="0" formatRows="0" insertColumns="0" insertRows="0" insertHyperlinks="0" deleteColumns="0" deleteRows="0" sort="0" autoFilter="0" pivotTables="0"/>
  <mergeCells count="39">
    <mergeCell ref="B48:E48"/>
    <mergeCell ref="A52:B52"/>
    <mergeCell ref="B42:E42"/>
    <mergeCell ref="B43:E43"/>
    <mergeCell ref="B44:E44"/>
    <mergeCell ref="B45:E45"/>
    <mergeCell ref="B46:E46"/>
    <mergeCell ref="B47:E47"/>
    <mergeCell ref="B26:E26"/>
    <mergeCell ref="B27:E27"/>
    <mergeCell ref="B28:E28"/>
    <mergeCell ref="B41:E41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A53:B53"/>
    <mergeCell ref="B17:E17"/>
    <mergeCell ref="A5:F5"/>
    <mergeCell ref="A13:E13"/>
    <mergeCell ref="B14:E14"/>
    <mergeCell ref="B15:E15"/>
    <mergeCell ref="B16:E16"/>
    <mergeCell ref="B29:E29"/>
    <mergeCell ref="B18:E18"/>
    <mergeCell ref="B19:E19"/>
    <mergeCell ref="B20:E20"/>
    <mergeCell ref="B21:E21"/>
    <mergeCell ref="B22:E22"/>
    <mergeCell ref="B23:E23"/>
    <mergeCell ref="B24:E24"/>
    <mergeCell ref="B25:E25"/>
  </mergeCells>
  <pageMargins left="0.55118110236220474" right="0.23622047244094491" top="0.74803149606299213" bottom="0.3937007874015748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zoomScaleNormal="100" workbookViewId="0">
      <selection activeCell="H17" sqref="H17"/>
    </sheetView>
  </sheetViews>
  <sheetFormatPr defaultRowHeight="15" x14ac:dyDescent="0.25"/>
  <cols>
    <col min="1" max="1" width="9" style="5" customWidth="1"/>
    <col min="2" max="2" width="22.42578125" style="5" customWidth="1"/>
    <col min="3" max="3" width="11.28515625" style="5" customWidth="1"/>
    <col min="4" max="4" width="17.140625" style="5" customWidth="1"/>
    <col min="5" max="5" width="17.85546875" style="5" customWidth="1"/>
    <col min="6" max="6" width="28.28515625" style="5" customWidth="1"/>
    <col min="7" max="7" width="17.5703125" style="158" customWidth="1"/>
    <col min="8" max="8" width="17.5703125" style="112" customWidth="1"/>
  </cols>
  <sheetData>
    <row r="1" spans="1:8" ht="15" customHeight="1" thickBot="1" x14ac:dyDescent="0.3">
      <c r="A1" s="100" t="s">
        <v>112</v>
      </c>
      <c r="B1" s="3"/>
      <c r="C1" s="3"/>
      <c r="D1" s="4"/>
      <c r="E1" s="4"/>
      <c r="F1" s="4"/>
      <c r="G1" s="154"/>
    </row>
    <row r="2" spans="1:8" ht="15" customHeight="1" thickBot="1" x14ac:dyDescent="0.3">
      <c r="A2" s="101" t="s">
        <v>113</v>
      </c>
      <c r="B2" s="3"/>
      <c r="C2" s="3"/>
      <c r="D2" s="4"/>
      <c r="E2" s="4"/>
      <c r="F2" s="4"/>
      <c r="G2" s="154"/>
    </row>
    <row r="3" spans="1:8" ht="15" customHeight="1" thickBot="1" x14ac:dyDescent="0.3">
      <c r="A3" s="101" t="s">
        <v>114</v>
      </c>
      <c r="B3" s="3"/>
      <c r="C3" s="3"/>
      <c r="D3" s="4"/>
      <c r="E3" s="4"/>
      <c r="F3" s="4"/>
      <c r="G3" s="154"/>
    </row>
    <row r="4" spans="1:8" x14ac:dyDescent="0.25">
      <c r="A4" s="224" t="s">
        <v>0</v>
      </c>
      <c r="B4" s="225"/>
      <c r="C4" s="225"/>
      <c r="D4" s="225"/>
      <c r="E4" s="225"/>
      <c r="F4" s="226"/>
      <c r="G4" s="155"/>
      <c r="H4" s="155"/>
    </row>
    <row r="5" spans="1:8" x14ac:dyDescent="0.25">
      <c r="A5" s="73"/>
      <c r="B5" s="9"/>
      <c r="C5" s="9"/>
      <c r="D5" s="9"/>
      <c r="E5" s="9"/>
      <c r="F5" s="10"/>
      <c r="G5" s="155"/>
      <c r="H5" s="155"/>
    </row>
    <row r="6" spans="1:8" ht="15.75" x14ac:dyDescent="0.25">
      <c r="A6" s="60" t="s">
        <v>1</v>
      </c>
      <c r="B6" s="37"/>
      <c r="C6" s="29" t="s">
        <v>99</v>
      </c>
      <c r="D6" s="41"/>
      <c r="E6" s="36" t="s">
        <v>2</v>
      </c>
      <c r="F6" s="83">
        <v>2026</v>
      </c>
      <c r="G6" s="156"/>
      <c r="H6" s="156"/>
    </row>
    <row r="7" spans="1:8" ht="15.75" x14ac:dyDescent="0.25">
      <c r="A7" s="61" t="s">
        <v>3</v>
      </c>
      <c r="B7" s="40"/>
      <c r="C7" s="41" t="s">
        <v>98</v>
      </c>
      <c r="D7" s="41"/>
      <c r="E7" s="39" t="s">
        <v>4</v>
      </c>
      <c r="F7" s="82">
        <v>1</v>
      </c>
      <c r="G7" s="157"/>
      <c r="H7" s="157"/>
    </row>
    <row r="8" spans="1:8" ht="15.75" x14ac:dyDescent="0.25">
      <c r="A8" s="61" t="s">
        <v>5</v>
      </c>
      <c r="B8" s="40"/>
      <c r="C8" s="41" t="s">
        <v>98</v>
      </c>
      <c r="D8" s="33"/>
      <c r="E8" s="41"/>
      <c r="F8" s="44"/>
      <c r="H8" s="157"/>
    </row>
    <row r="9" spans="1:8" x14ac:dyDescent="0.25">
      <c r="A9" s="15"/>
      <c r="F9" s="14"/>
    </row>
    <row r="10" spans="1:8" x14ac:dyDescent="0.25">
      <c r="A10" s="227" t="s">
        <v>6</v>
      </c>
      <c r="B10" s="228"/>
      <c r="C10" s="228"/>
      <c r="D10" s="228"/>
      <c r="E10" s="228"/>
      <c r="F10" s="28"/>
    </row>
    <row r="11" spans="1:8" x14ac:dyDescent="0.25">
      <c r="A11" s="27" t="s">
        <v>7</v>
      </c>
      <c r="B11" s="229" t="s">
        <v>8</v>
      </c>
      <c r="C11" s="230"/>
      <c r="D11" s="230"/>
      <c r="E11" s="231"/>
      <c r="F11" s="27" t="s">
        <v>9</v>
      </c>
    </row>
    <row r="12" spans="1:8" x14ac:dyDescent="0.25">
      <c r="A12" s="16">
        <v>1</v>
      </c>
      <c r="B12" s="221" t="s">
        <v>10</v>
      </c>
      <c r="C12" s="222"/>
      <c r="D12" s="222"/>
      <c r="E12" s="223"/>
      <c r="F12" s="85" t="s">
        <v>51</v>
      </c>
    </row>
    <row r="13" spans="1:8" x14ac:dyDescent="0.25">
      <c r="A13" s="16">
        <v>2</v>
      </c>
      <c r="B13" s="221" t="s">
        <v>11</v>
      </c>
      <c r="C13" s="222"/>
      <c r="D13" s="222"/>
      <c r="E13" s="223"/>
      <c r="F13" s="86">
        <v>46112</v>
      </c>
    </row>
    <row r="14" spans="1:8" x14ac:dyDescent="0.25">
      <c r="A14" s="16">
        <v>3</v>
      </c>
      <c r="B14" s="221" t="s">
        <v>12</v>
      </c>
      <c r="C14" s="222"/>
      <c r="D14" s="222"/>
      <c r="E14" s="223"/>
      <c r="F14" s="85" t="s">
        <v>52</v>
      </c>
    </row>
    <row r="15" spans="1:8" x14ac:dyDescent="0.25">
      <c r="A15" s="16">
        <v>4</v>
      </c>
      <c r="B15" s="221" t="s">
        <v>13</v>
      </c>
      <c r="C15" s="222"/>
      <c r="D15" s="222"/>
      <c r="E15" s="223"/>
      <c r="F15" s="85" t="s">
        <v>71</v>
      </c>
    </row>
    <row r="16" spans="1:8" x14ac:dyDescent="0.25">
      <c r="A16" s="16">
        <v>5</v>
      </c>
      <c r="B16" s="221" t="s">
        <v>14</v>
      </c>
      <c r="C16" s="222"/>
      <c r="D16" s="222"/>
      <c r="E16" s="223"/>
      <c r="F16" s="87" t="s">
        <v>72</v>
      </c>
    </row>
    <row r="17" spans="1:6" x14ac:dyDescent="0.25">
      <c r="A17" s="16">
        <v>6</v>
      </c>
      <c r="B17" s="221" t="s">
        <v>15</v>
      </c>
      <c r="C17" s="222"/>
      <c r="D17" s="222"/>
      <c r="E17" s="223"/>
      <c r="F17" s="85" t="s">
        <v>90</v>
      </c>
    </row>
    <row r="18" spans="1:6" x14ac:dyDescent="0.25">
      <c r="A18" s="16">
        <v>7</v>
      </c>
      <c r="B18" s="221" t="s">
        <v>16</v>
      </c>
      <c r="C18" s="222"/>
      <c r="D18" s="222"/>
      <c r="E18" s="223"/>
      <c r="F18" s="85" t="s">
        <v>90</v>
      </c>
    </row>
    <row r="19" spans="1:6" x14ac:dyDescent="0.25">
      <c r="A19" s="16">
        <v>8</v>
      </c>
      <c r="B19" s="221" t="s">
        <v>17</v>
      </c>
      <c r="C19" s="222"/>
      <c r="D19" s="222"/>
      <c r="E19" s="223"/>
      <c r="F19" s="88" t="s">
        <v>76</v>
      </c>
    </row>
    <row r="20" spans="1:6" x14ac:dyDescent="0.25">
      <c r="A20" s="16">
        <v>9</v>
      </c>
      <c r="B20" s="221" t="s">
        <v>107</v>
      </c>
      <c r="C20" s="222"/>
      <c r="D20" s="222"/>
      <c r="E20" s="223"/>
      <c r="F20" s="89">
        <v>202628883.65000001</v>
      </c>
    </row>
    <row r="21" spans="1:6" x14ac:dyDescent="0.25">
      <c r="A21" s="16">
        <v>10</v>
      </c>
      <c r="B21" s="221" t="s">
        <v>18</v>
      </c>
      <c r="C21" s="222"/>
      <c r="D21" s="222"/>
      <c r="E21" s="223"/>
      <c r="F21" s="88" t="s">
        <v>77</v>
      </c>
    </row>
    <row r="22" spans="1:6" x14ac:dyDescent="0.25">
      <c r="A22" s="16">
        <v>11</v>
      </c>
      <c r="B22" s="232" t="s">
        <v>19</v>
      </c>
      <c r="C22" s="233"/>
      <c r="D22" s="233"/>
      <c r="E22" s="234"/>
      <c r="F22" s="85" t="s">
        <v>55</v>
      </c>
    </row>
    <row r="23" spans="1:6" ht="102" x14ac:dyDescent="0.25">
      <c r="A23" s="98">
        <v>12</v>
      </c>
      <c r="B23" s="237" t="s">
        <v>20</v>
      </c>
      <c r="C23" s="238"/>
      <c r="D23" s="238"/>
      <c r="E23" s="239"/>
      <c r="F23" s="110" t="s">
        <v>108</v>
      </c>
    </row>
    <row r="24" spans="1:6" x14ac:dyDescent="0.25">
      <c r="A24" s="16">
        <v>13</v>
      </c>
      <c r="B24" s="221" t="s">
        <v>21</v>
      </c>
      <c r="C24" s="222"/>
      <c r="D24" s="222"/>
      <c r="E24" s="223"/>
      <c r="F24" s="85" t="s">
        <v>56</v>
      </c>
    </row>
    <row r="25" spans="1:6" x14ac:dyDescent="0.25">
      <c r="A25" s="16">
        <v>14</v>
      </c>
      <c r="B25" s="221" t="s">
        <v>22</v>
      </c>
      <c r="C25" s="222"/>
      <c r="D25" s="222"/>
      <c r="E25" s="223"/>
      <c r="F25" s="85">
        <v>10</v>
      </c>
    </row>
    <row r="26" spans="1:6" x14ac:dyDescent="0.25">
      <c r="A26" s="16">
        <v>15</v>
      </c>
      <c r="B26" s="221" t="s">
        <v>23</v>
      </c>
      <c r="C26" s="222"/>
      <c r="D26" s="222"/>
      <c r="E26" s="223"/>
      <c r="F26" s="90">
        <v>7.0099999999999996E-2</v>
      </c>
    </row>
    <row r="27" spans="1:6" x14ac:dyDescent="0.25">
      <c r="A27" s="16">
        <v>16</v>
      </c>
      <c r="B27" s="221" t="s">
        <v>24</v>
      </c>
      <c r="C27" s="222"/>
      <c r="D27" s="222"/>
      <c r="E27" s="223"/>
      <c r="F27" s="85" t="s">
        <v>57</v>
      </c>
    </row>
    <row r="28" spans="1:6" x14ac:dyDescent="0.25">
      <c r="A28" s="16">
        <v>17</v>
      </c>
      <c r="B28" s="221" t="s">
        <v>25</v>
      </c>
      <c r="C28" s="222"/>
      <c r="D28" s="222"/>
      <c r="E28" s="223"/>
      <c r="F28" s="85" t="s">
        <v>58</v>
      </c>
    </row>
    <row r="29" spans="1:6" x14ac:dyDescent="0.25">
      <c r="A29" s="16">
        <v>18</v>
      </c>
      <c r="B29" s="221" t="s">
        <v>26</v>
      </c>
      <c r="C29" s="222"/>
      <c r="D29" s="222"/>
      <c r="E29" s="223"/>
      <c r="F29" s="89">
        <v>23330112.800000001</v>
      </c>
    </row>
    <row r="30" spans="1:6" x14ac:dyDescent="0.25">
      <c r="A30" s="16">
        <v>19</v>
      </c>
      <c r="B30" s="221" t="s">
        <v>27</v>
      </c>
      <c r="C30" s="222"/>
      <c r="D30" s="222"/>
      <c r="E30" s="223"/>
      <c r="F30" s="90">
        <v>6.6500000000000004E-2</v>
      </c>
    </row>
    <row r="31" spans="1:6" x14ac:dyDescent="0.25">
      <c r="A31" s="16">
        <v>20</v>
      </c>
      <c r="B31" s="221" t="s">
        <v>28</v>
      </c>
      <c r="C31" s="222"/>
      <c r="D31" s="222"/>
      <c r="E31" s="223"/>
      <c r="F31" s="85" t="s">
        <v>90</v>
      </c>
    </row>
    <row r="32" spans="1:6" ht="30" x14ac:dyDescent="0.25">
      <c r="A32" s="16">
        <v>21</v>
      </c>
      <c r="B32" s="221" t="s">
        <v>29</v>
      </c>
      <c r="C32" s="222"/>
      <c r="D32" s="222"/>
      <c r="E32" s="223"/>
      <c r="F32" s="94" t="s">
        <v>97</v>
      </c>
    </row>
    <row r="33" spans="1:8" x14ac:dyDescent="0.25">
      <c r="A33" s="16">
        <v>22</v>
      </c>
      <c r="B33" s="221" t="s">
        <v>30</v>
      </c>
      <c r="C33" s="222"/>
      <c r="D33" s="222"/>
      <c r="E33" s="223"/>
      <c r="F33" s="89">
        <f>97643376.71+5832528.2+5832528.2+5832528.2+5832528.2+5832528.2+5832528.2</f>
        <v>132638545.91000001</v>
      </c>
    </row>
    <row r="34" spans="1:8" x14ac:dyDescent="0.25">
      <c r="A34" s="16">
        <v>23</v>
      </c>
      <c r="B34" s="221" t="s">
        <v>31</v>
      </c>
      <c r="C34" s="222"/>
      <c r="D34" s="222"/>
      <c r="E34" s="223"/>
      <c r="F34" s="89">
        <f>40788317.69+1756306.87+1640506.41+1578317.27+1479672.44+1366016.46+1254504.92</f>
        <v>49863642.059999995</v>
      </c>
    </row>
    <row r="35" spans="1:8" x14ac:dyDescent="0.25">
      <c r="A35" s="16">
        <v>24</v>
      </c>
      <c r="B35" s="221" t="s">
        <v>32</v>
      </c>
      <c r="C35" s="222"/>
      <c r="D35" s="222"/>
      <c r="E35" s="223"/>
      <c r="F35" s="89">
        <v>0</v>
      </c>
    </row>
    <row r="36" spans="1:8" x14ac:dyDescent="0.25">
      <c r="A36" s="16">
        <v>25</v>
      </c>
      <c r="B36" s="221" t="s">
        <v>33</v>
      </c>
      <c r="C36" s="222"/>
      <c r="D36" s="222"/>
      <c r="E36" s="223"/>
      <c r="F36" s="89">
        <v>202628883.65000001</v>
      </c>
    </row>
    <row r="37" spans="1:8" x14ac:dyDescent="0.25">
      <c r="A37" s="16">
        <v>26</v>
      </c>
      <c r="B37" s="221" t="s">
        <v>34</v>
      </c>
      <c r="C37" s="222"/>
      <c r="D37" s="222"/>
      <c r="E37" s="223"/>
      <c r="F37" s="89">
        <f>F20-F36</f>
        <v>0</v>
      </c>
    </row>
    <row r="38" spans="1:8" x14ac:dyDescent="0.25">
      <c r="A38" s="16">
        <v>27</v>
      </c>
      <c r="B38" s="221" t="s">
        <v>35</v>
      </c>
      <c r="C38" s="222"/>
      <c r="D38" s="222"/>
      <c r="E38" s="223"/>
      <c r="F38" s="89">
        <f>F20-F33</f>
        <v>69990337.739999995</v>
      </c>
    </row>
    <row r="39" spans="1:8" x14ac:dyDescent="0.25">
      <c r="A39" s="16">
        <v>28</v>
      </c>
      <c r="B39" s="221" t="s">
        <v>36</v>
      </c>
      <c r="C39" s="222"/>
      <c r="D39" s="222"/>
      <c r="E39" s="223"/>
      <c r="F39" s="89" t="s">
        <v>90</v>
      </c>
    </row>
    <row r="40" spans="1:8" x14ac:dyDescent="0.25">
      <c r="A40" s="16">
        <v>29</v>
      </c>
      <c r="B40" s="221" t="s">
        <v>37</v>
      </c>
      <c r="C40" s="222"/>
      <c r="D40" s="222"/>
      <c r="E40" s="223"/>
      <c r="F40" s="85" t="s">
        <v>90</v>
      </c>
    </row>
    <row r="41" spans="1:8" x14ac:dyDescent="0.25">
      <c r="A41" s="16">
        <v>30</v>
      </c>
      <c r="B41" s="221" t="s">
        <v>38</v>
      </c>
      <c r="C41" s="222"/>
      <c r="D41" s="222"/>
      <c r="E41" s="223"/>
      <c r="F41" s="85" t="s">
        <v>59</v>
      </c>
    </row>
    <row r="42" spans="1:8" x14ac:dyDescent="0.25">
      <c r="A42" s="16">
        <v>31</v>
      </c>
      <c r="B42" s="221" t="s">
        <v>39</v>
      </c>
      <c r="C42" s="222"/>
      <c r="D42" s="222"/>
      <c r="E42" s="223"/>
      <c r="F42" s="85" t="s">
        <v>90</v>
      </c>
    </row>
    <row r="43" spans="1:8" x14ac:dyDescent="0.25">
      <c r="A43" s="16">
        <v>32</v>
      </c>
      <c r="B43" s="221" t="s">
        <v>40</v>
      </c>
      <c r="C43" s="222"/>
      <c r="D43" s="222"/>
      <c r="E43" s="223"/>
      <c r="F43" s="85" t="s">
        <v>90</v>
      </c>
    </row>
    <row r="44" spans="1:8" x14ac:dyDescent="0.25">
      <c r="A44" s="16">
        <v>33</v>
      </c>
      <c r="B44" s="221" t="s">
        <v>41</v>
      </c>
      <c r="C44" s="222"/>
      <c r="D44" s="222"/>
      <c r="E44" s="223"/>
      <c r="F44" s="85" t="s">
        <v>78</v>
      </c>
    </row>
    <row r="45" spans="1:8" x14ac:dyDescent="0.25">
      <c r="A45" s="16">
        <v>34</v>
      </c>
      <c r="B45" s="221" t="s">
        <v>42</v>
      </c>
      <c r="C45" s="222"/>
      <c r="D45" s="222"/>
      <c r="E45" s="223"/>
      <c r="F45" s="85" t="s">
        <v>90</v>
      </c>
    </row>
    <row r="46" spans="1:8" x14ac:dyDescent="0.25">
      <c r="A46" s="17"/>
      <c r="B46" s="18"/>
      <c r="C46" s="18"/>
      <c r="D46" s="18"/>
      <c r="F46" s="14"/>
    </row>
    <row r="47" spans="1:8" s="5" customFormat="1" x14ac:dyDescent="0.25">
      <c r="A47" s="19" t="s">
        <v>43</v>
      </c>
      <c r="B47" s="20"/>
      <c r="C47" s="20"/>
      <c r="D47" s="20"/>
      <c r="E47" s="20" t="s">
        <v>44</v>
      </c>
      <c r="F47" s="14"/>
      <c r="G47" s="158"/>
      <c r="H47" s="158"/>
    </row>
    <row r="48" spans="1:8" s="5" customFormat="1" x14ac:dyDescent="0.25">
      <c r="A48" s="17"/>
      <c r="B48" s="18"/>
      <c r="C48" s="18"/>
      <c r="D48" s="18"/>
      <c r="F48" s="14"/>
      <c r="G48" s="158"/>
      <c r="H48" s="158"/>
    </row>
    <row r="49" spans="1:8" s="5" customFormat="1" x14ac:dyDescent="0.25">
      <c r="A49" s="235" t="s">
        <v>178</v>
      </c>
      <c r="B49" s="236"/>
      <c r="C49" s="18"/>
      <c r="D49" s="18"/>
      <c r="E49" s="108">
        <v>46113</v>
      </c>
      <c r="F49" s="14"/>
      <c r="G49" s="158"/>
      <c r="H49" s="158"/>
    </row>
    <row r="50" spans="1:8" s="5" customFormat="1" x14ac:dyDescent="0.25">
      <c r="A50" s="219" t="s">
        <v>91</v>
      </c>
      <c r="B50" s="220"/>
      <c r="C50" s="20"/>
      <c r="D50" s="20"/>
      <c r="F50" s="14"/>
      <c r="G50" s="158"/>
      <c r="H50" s="158"/>
    </row>
    <row r="51" spans="1:8" x14ac:dyDescent="0.25">
      <c r="A51" s="17"/>
      <c r="B51" s="18"/>
      <c r="C51" s="18"/>
      <c r="D51" s="18"/>
      <c r="F51" s="14"/>
    </row>
    <row r="52" spans="1:8" x14ac:dyDescent="0.25">
      <c r="A52" s="21" t="s">
        <v>45</v>
      </c>
      <c r="B52" s="22"/>
      <c r="C52" s="22"/>
      <c r="D52" s="22"/>
      <c r="F52" s="14"/>
    </row>
    <row r="53" spans="1:8" x14ac:dyDescent="0.25">
      <c r="A53" s="23" t="s">
        <v>102</v>
      </c>
      <c r="B53" s="24"/>
      <c r="C53" s="24"/>
      <c r="D53" s="24"/>
      <c r="E53" s="25"/>
      <c r="F53" s="26"/>
    </row>
    <row r="54" spans="1:8" x14ac:dyDescent="0.25">
      <c r="A54" s="18"/>
      <c r="B54" s="18"/>
      <c r="C54" s="18"/>
      <c r="D54" s="18"/>
    </row>
  </sheetData>
  <sheetProtection formatCells="0" formatColumns="0" formatRows="0" insertColumns="0" insertRows="0" insertHyperlinks="0" deleteColumns="0" deleteRows="0" sort="0" autoFilter="0" pivotTables="0"/>
  <mergeCells count="39">
    <mergeCell ref="B45:E45"/>
    <mergeCell ref="A49:B49"/>
    <mergeCell ref="A50:B50"/>
    <mergeCell ref="B39:E39"/>
    <mergeCell ref="B40:E40"/>
    <mergeCell ref="B41:E41"/>
    <mergeCell ref="B42:E42"/>
    <mergeCell ref="B43:E43"/>
    <mergeCell ref="B44:E44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14:E14"/>
    <mergeCell ref="A4:F4"/>
    <mergeCell ref="A10:E10"/>
    <mergeCell ref="B11:E11"/>
    <mergeCell ref="B12:E12"/>
    <mergeCell ref="B13:E13"/>
  </mergeCells>
  <pageMargins left="0.55118110236220474" right="0.23622047244094491" top="0.74803149606299213" bottom="0.3937007874015748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9"/>
  <sheetViews>
    <sheetView zoomScaleNormal="100" workbookViewId="0">
      <selection activeCell="H9" sqref="H9"/>
    </sheetView>
  </sheetViews>
  <sheetFormatPr defaultColWidth="9.140625" defaultRowHeight="15.75" x14ac:dyDescent="0.25"/>
  <cols>
    <col min="1" max="1" width="11.28515625" style="41" customWidth="1"/>
    <col min="2" max="2" width="8.7109375" style="41" customWidth="1"/>
    <col min="3" max="3" width="24.140625" style="41" customWidth="1"/>
    <col min="4" max="4" width="8.28515625" style="41" customWidth="1"/>
    <col min="5" max="5" width="18.140625" style="41" customWidth="1"/>
    <col min="6" max="6" width="36.28515625" style="41" customWidth="1"/>
    <col min="7" max="7" width="13.28515625" style="41" customWidth="1"/>
    <col min="8" max="8" width="15.7109375" style="41" customWidth="1"/>
    <col min="9" max="9" width="17" style="30" bestFit="1" customWidth="1"/>
    <col min="10" max="10" width="14.7109375" style="30" bestFit="1" customWidth="1"/>
    <col min="11" max="11" width="16.85546875" style="30" bestFit="1" customWidth="1"/>
    <col min="12" max="16384" width="9.140625" style="30"/>
  </cols>
  <sheetData>
    <row r="1" spans="1:13" customFormat="1" ht="15" customHeight="1" thickBot="1" x14ac:dyDescent="0.3">
      <c r="A1" s="100" t="s">
        <v>112</v>
      </c>
      <c r="B1" s="3"/>
      <c r="C1" s="3"/>
      <c r="D1" s="4"/>
      <c r="E1" s="4"/>
      <c r="F1" s="4"/>
      <c r="G1" s="4"/>
      <c r="H1" s="4"/>
      <c r="I1" s="189"/>
      <c r="J1" s="189"/>
      <c r="K1" s="189"/>
      <c r="L1" s="189"/>
      <c r="M1" s="189"/>
    </row>
    <row r="2" spans="1:13" customFormat="1" ht="15" customHeight="1" thickBot="1" x14ac:dyDescent="0.3">
      <c r="A2" s="101" t="s">
        <v>113</v>
      </c>
      <c r="B2" s="3"/>
      <c r="C2" s="3"/>
      <c r="D2" s="4"/>
      <c r="E2" s="4"/>
      <c r="F2" s="4"/>
      <c r="G2" s="4"/>
      <c r="H2" s="4"/>
      <c r="I2" s="189"/>
      <c r="J2" s="189"/>
      <c r="K2" s="189"/>
      <c r="L2" s="189"/>
      <c r="M2" s="189"/>
    </row>
    <row r="3" spans="1:13" customFormat="1" ht="15" customHeight="1" thickBot="1" x14ac:dyDescent="0.3">
      <c r="A3" s="101" t="s">
        <v>114</v>
      </c>
      <c r="B3" s="3"/>
      <c r="C3" s="3"/>
      <c r="D3" s="4"/>
      <c r="E3" s="4"/>
      <c r="F3" s="4"/>
      <c r="G3" s="4"/>
      <c r="H3" s="4"/>
      <c r="I3" s="189"/>
      <c r="J3" s="189"/>
      <c r="K3" s="189"/>
      <c r="L3" s="189"/>
      <c r="M3" s="189"/>
    </row>
    <row r="4" spans="1:13" ht="6.75" customHeight="1" x14ac:dyDescent="0.25">
      <c r="A4" s="31"/>
      <c r="B4" s="31"/>
      <c r="C4" s="31"/>
      <c r="D4" s="31"/>
      <c r="E4" s="31"/>
      <c r="F4" s="31"/>
      <c r="G4" s="32"/>
      <c r="H4" s="32"/>
      <c r="I4" s="32"/>
    </row>
    <row r="5" spans="1:13" x14ac:dyDescent="0.25">
      <c r="A5" s="211" t="s">
        <v>0</v>
      </c>
      <c r="B5" s="212"/>
      <c r="C5" s="212"/>
      <c r="D5" s="212"/>
      <c r="E5" s="212"/>
      <c r="F5" s="213"/>
      <c r="G5" s="33"/>
      <c r="H5" s="33"/>
      <c r="I5" s="33"/>
    </row>
    <row r="6" spans="1:13" x14ac:dyDescent="0.25">
      <c r="A6" s="59"/>
      <c r="B6" s="34"/>
      <c r="C6" s="34"/>
      <c r="D6" s="34"/>
      <c r="E6" s="34"/>
      <c r="F6" s="34"/>
      <c r="G6" s="33"/>
      <c r="H6" s="33"/>
      <c r="I6" s="33"/>
    </row>
    <row r="7" spans="1:13" x14ac:dyDescent="0.25">
      <c r="A7" s="60" t="s">
        <v>1</v>
      </c>
      <c r="B7" s="37"/>
      <c r="C7" s="29" t="s">
        <v>99</v>
      </c>
      <c r="E7" s="36" t="s">
        <v>2</v>
      </c>
      <c r="F7" s="164">
        <v>2026</v>
      </c>
      <c r="G7" s="38"/>
      <c r="H7" s="38"/>
      <c r="I7" s="38"/>
    </row>
    <row r="8" spans="1:13" x14ac:dyDescent="0.25">
      <c r="A8" s="61" t="s">
        <v>3</v>
      </c>
      <c r="B8" s="40"/>
      <c r="C8" s="41" t="s">
        <v>98</v>
      </c>
      <c r="E8" s="39" t="s">
        <v>4</v>
      </c>
      <c r="F8" s="42">
        <v>1</v>
      </c>
      <c r="G8" s="43"/>
      <c r="H8" s="43"/>
      <c r="I8" s="43"/>
    </row>
    <row r="9" spans="1:13" x14ac:dyDescent="0.25">
      <c r="A9" s="61" t="s">
        <v>5</v>
      </c>
      <c r="B9" s="40"/>
      <c r="C9" s="41" t="s">
        <v>98</v>
      </c>
      <c r="D9" s="33"/>
      <c r="I9" s="43"/>
    </row>
    <row r="10" spans="1:13" x14ac:dyDescent="0.25">
      <c r="A10" s="45"/>
    </row>
    <row r="11" spans="1:13" x14ac:dyDescent="0.25">
      <c r="A11" s="214" t="s">
        <v>6</v>
      </c>
      <c r="B11" s="215"/>
      <c r="C11" s="215"/>
      <c r="D11" s="215"/>
      <c r="E11" s="215"/>
      <c r="F11" s="165"/>
    </row>
    <row r="12" spans="1:13" x14ac:dyDescent="0.25">
      <c r="A12" s="70" t="s">
        <v>7</v>
      </c>
      <c r="B12" s="240" t="s">
        <v>8</v>
      </c>
      <c r="C12" s="241"/>
      <c r="D12" s="241"/>
      <c r="E12" s="242"/>
      <c r="F12" s="160" t="s">
        <v>9</v>
      </c>
    </row>
    <row r="13" spans="1:13" x14ac:dyDescent="0.25">
      <c r="A13" s="48">
        <v>1</v>
      </c>
      <c r="B13" s="192" t="s">
        <v>10</v>
      </c>
      <c r="C13" s="193"/>
      <c r="D13" s="193"/>
      <c r="E13" s="194"/>
      <c r="F13" s="166" t="s">
        <v>51</v>
      </c>
    </row>
    <row r="14" spans="1:13" x14ac:dyDescent="0.25">
      <c r="A14" s="48">
        <v>2</v>
      </c>
      <c r="B14" s="192" t="s">
        <v>11</v>
      </c>
      <c r="C14" s="193"/>
      <c r="D14" s="193"/>
      <c r="E14" s="194"/>
      <c r="F14" s="167" t="s">
        <v>176</v>
      </c>
    </row>
    <row r="15" spans="1:13" x14ac:dyDescent="0.25">
      <c r="A15" s="48">
        <v>3</v>
      </c>
      <c r="B15" s="192" t="s">
        <v>84</v>
      </c>
      <c r="C15" s="193"/>
      <c r="D15" s="193"/>
      <c r="E15" s="194"/>
      <c r="F15" s="168" t="s">
        <v>52</v>
      </c>
    </row>
    <row r="16" spans="1:13" x14ac:dyDescent="0.25">
      <c r="A16" s="48">
        <v>4</v>
      </c>
      <c r="B16" s="192" t="s">
        <v>13</v>
      </c>
      <c r="C16" s="193"/>
      <c r="D16" s="193"/>
      <c r="E16" s="194"/>
      <c r="F16" s="169" t="s">
        <v>79</v>
      </c>
    </row>
    <row r="17" spans="1:6" x14ac:dyDescent="0.25">
      <c r="A17" s="48">
        <v>5</v>
      </c>
      <c r="B17" s="192" t="s">
        <v>14</v>
      </c>
      <c r="C17" s="193"/>
      <c r="D17" s="193"/>
      <c r="E17" s="194"/>
      <c r="F17" s="168" t="s">
        <v>80</v>
      </c>
    </row>
    <row r="18" spans="1:6" x14ac:dyDescent="0.25">
      <c r="A18" s="48">
        <v>6</v>
      </c>
      <c r="B18" s="192" t="s">
        <v>15</v>
      </c>
      <c r="C18" s="193"/>
      <c r="D18" s="193"/>
      <c r="E18" s="194"/>
      <c r="F18" s="168" t="s">
        <v>90</v>
      </c>
    </row>
    <row r="19" spans="1:6" x14ac:dyDescent="0.25">
      <c r="A19" s="48">
        <v>7</v>
      </c>
      <c r="B19" s="192" t="s">
        <v>16</v>
      </c>
      <c r="C19" s="193"/>
      <c r="D19" s="193"/>
      <c r="E19" s="194"/>
      <c r="F19" s="170" t="s">
        <v>90</v>
      </c>
    </row>
    <row r="20" spans="1:6" x14ac:dyDescent="0.25">
      <c r="A20" s="48">
        <v>8</v>
      </c>
      <c r="B20" s="192" t="s">
        <v>17</v>
      </c>
      <c r="C20" s="193"/>
      <c r="D20" s="193"/>
      <c r="E20" s="194"/>
      <c r="F20" s="171">
        <v>44413</v>
      </c>
    </row>
    <row r="21" spans="1:6" x14ac:dyDescent="0.25">
      <c r="A21" s="48">
        <v>9</v>
      </c>
      <c r="B21" s="192" t="s">
        <v>103</v>
      </c>
      <c r="C21" s="193"/>
      <c r="D21" s="193"/>
      <c r="E21" s="194"/>
      <c r="F21" s="172">
        <v>881000000</v>
      </c>
    </row>
    <row r="22" spans="1:6" x14ac:dyDescent="0.25">
      <c r="A22" s="48">
        <v>10</v>
      </c>
      <c r="B22" s="243" t="s">
        <v>18</v>
      </c>
      <c r="C22" s="244"/>
      <c r="D22" s="244"/>
      <c r="E22" s="245"/>
      <c r="F22" s="168" t="s">
        <v>82</v>
      </c>
    </row>
    <row r="23" spans="1:6" ht="15.75" customHeight="1" x14ac:dyDescent="0.25">
      <c r="A23" s="58">
        <v>11</v>
      </c>
      <c r="B23" s="199" t="s">
        <v>109</v>
      </c>
      <c r="C23" s="200"/>
      <c r="D23" s="200"/>
      <c r="E23" s="201"/>
      <c r="F23" s="173" t="s">
        <v>55</v>
      </c>
    </row>
    <row r="24" spans="1:6" ht="90.75" x14ac:dyDescent="0.25">
      <c r="A24" s="58">
        <v>12</v>
      </c>
      <c r="B24" s="199" t="s">
        <v>20</v>
      </c>
      <c r="C24" s="200"/>
      <c r="D24" s="200"/>
      <c r="E24" s="201"/>
      <c r="F24" s="174" t="s">
        <v>111</v>
      </c>
    </row>
    <row r="25" spans="1:6" x14ac:dyDescent="0.25">
      <c r="A25" s="48">
        <v>13</v>
      </c>
      <c r="B25" s="192" t="s">
        <v>21</v>
      </c>
      <c r="C25" s="193"/>
      <c r="D25" s="193"/>
      <c r="E25" s="194"/>
      <c r="F25" s="168" t="s">
        <v>56</v>
      </c>
    </row>
    <row r="26" spans="1:6" x14ac:dyDescent="0.25">
      <c r="A26" s="48">
        <v>14</v>
      </c>
      <c r="B26" s="192" t="s">
        <v>22</v>
      </c>
      <c r="C26" s="193"/>
      <c r="D26" s="193"/>
      <c r="E26" s="194"/>
      <c r="F26" s="168">
        <v>15</v>
      </c>
    </row>
    <row r="27" spans="1:6" x14ac:dyDescent="0.25">
      <c r="A27" s="48">
        <v>15</v>
      </c>
      <c r="B27" s="192" t="s">
        <v>23</v>
      </c>
      <c r="C27" s="193"/>
      <c r="D27" s="193"/>
      <c r="E27" s="194"/>
      <c r="F27" s="168" t="s">
        <v>90</v>
      </c>
    </row>
    <row r="28" spans="1:6" x14ac:dyDescent="0.25">
      <c r="A28" s="48">
        <v>16</v>
      </c>
      <c r="B28" s="192" t="s">
        <v>86</v>
      </c>
      <c r="C28" s="193"/>
      <c r="D28" s="193"/>
      <c r="E28" s="194"/>
      <c r="F28" s="168" t="s">
        <v>57</v>
      </c>
    </row>
    <row r="29" spans="1:6" x14ac:dyDescent="0.25">
      <c r="A29" s="48">
        <v>17</v>
      </c>
      <c r="B29" s="192" t="s">
        <v>25</v>
      </c>
      <c r="C29" s="193"/>
      <c r="D29" s="193"/>
      <c r="E29" s="194"/>
      <c r="F29" s="175" t="s">
        <v>58</v>
      </c>
    </row>
    <row r="30" spans="1:6" x14ac:dyDescent="0.25">
      <c r="A30" s="48">
        <v>18</v>
      </c>
      <c r="B30" s="192" t="s">
        <v>26</v>
      </c>
      <c r="C30" s="193"/>
      <c r="D30" s="193"/>
      <c r="E30" s="194"/>
      <c r="F30" s="176">
        <v>50263496.880000003</v>
      </c>
    </row>
    <row r="31" spans="1:6" x14ac:dyDescent="0.25">
      <c r="A31" s="48">
        <v>19</v>
      </c>
      <c r="B31" s="192" t="s">
        <v>27</v>
      </c>
      <c r="C31" s="193"/>
      <c r="D31" s="193"/>
      <c r="E31" s="194"/>
      <c r="F31" s="177">
        <v>6.7000000000000004E-2</v>
      </c>
    </row>
    <row r="32" spans="1:6" x14ac:dyDescent="0.25">
      <c r="A32" s="48">
        <v>20</v>
      </c>
      <c r="B32" s="192" t="s">
        <v>28</v>
      </c>
      <c r="C32" s="193"/>
      <c r="D32" s="193"/>
      <c r="E32" s="194"/>
      <c r="F32" s="178" t="s">
        <v>90</v>
      </c>
    </row>
    <row r="33" spans="1:13" ht="31.5" x14ac:dyDescent="0.25">
      <c r="A33" s="58">
        <v>21</v>
      </c>
      <c r="B33" s="199" t="s">
        <v>29</v>
      </c>
      <c r="C33" s="200"/>
      <c r="D33" s="200"/>
      <c r="E33" s="201"/>
      <c r="F33" s="179" t="s">
        <v>93</v>
      </c>
    </row>
    <row r="34" spans="1:13" x14ac:dyDescent="0.25">
      <c r="A34" s="48">
        <v>22</v>
      </c>
      <c r="B34" s="192" t="s">
        <v>30</v>
      </c>
      <c r="C34" s="193"/>
      <c r="D34" s="193"/>
      <c r="E34" s="193"/>
      <c r="F34" s="180">
        <f>25344469.78+9078355.51+11496869.49+11496869.49+12124566.16+12124566.16+12565874.3</f>
        <v>94231570.890000001</v>
      </c>
    </row>
    <row r="35" spans="1:13" x14ac:dyDescent="0.25">
      <c r="A35" s="48">
        <v>23</v>
      </c>
      <c r="B35" s="192" t="s">
        <v>31</v>
      </c>
      <c r="C35" s="193"/>
      <c r="D35" s="193"/>
      <c r="E35" s="193"/>
      <c r="F35" s="180">
        <f>31774702.76+7055127.71+8685248.4+9007203.48+9351152.15+9391765.32+9143721.9</f>
        <v>84408921.719999999</v>
      </c>
      <c r="G35" s="162"/>
      <c r="H35" s="162"/>
    </row>
    <row r="36" spans="1:13" x14ac:dyDescent="0.25">
      <c r="A36" s="48">
        <v>24</v>
      </c>
      <c r="B36" s="192" t="s">
        <v>32</v>
      </c>
      <c r="C36" s="193"/>
      <c r="D36" s="193"/>
      <c r="E36" s="193"/>
      <c r="F36" s="180">
        <v>0</v>
      </c>
      <c r="H36" s="186"/>
    </row>
    <row r="37" spans="1:13" x14ac:dyDescent="0.25">
      <c r="A37" s="48">
        <v>25</v>
      </c>
      <c r="B37" s="192" t="s">
        <v>87</v>
      </c>
      <c r="C37" s="193"/>
      <c r="D37" s="193"/>
      <c r="E37" s="193"/>
      <c r="F37" s="180">
        <f>317159423.89+125355038.18+18591072.5+113670160+28246350+18976250</f>
        <v>621998294.56999993</v>
      </c>
    </row>
    <row r="38" spans="1:13" x14ac:dyDescent="0.25">
      <c r="A38" s="48">
        <v>26</v>
      </c>
      <c r="B38" s="192" t="s">
        <v>88</v>
      </c>
      <c r="C38" s="193"/>
      <c r="D38" s="193"/>
      <c r="E38" s="194"/>
      <c r="F38" s="181">
        <f>F21-F37</f>
        <v>259001705.43000007</v>
      </c>
      <c r="I38" s="106"/>
    </row>
    <row r="39" spans="1:13" x14ac:dyDescent="0.25">
      <c r="A39" s="48">
        <v>27</v>
      </c>
      <c r="B39" s="192" t="s">
        <v>89</v>
      </c>
      <c r="C39" s="193"/>
      <c r="D39" s="193"/>
      <c r="E39" s="194"/>
      <c r="F39" s="176">
        <f>F21-F34</f>
        <v>786768429.11000001</v>
      </c>
    </row>
    <row r="40" spans="1:13" x14ac:dyDescent="0.25">
      <c r="A40" s="48">
        <v>28</v>
      </c>
      <c r="B40" s="192" t="s">
        <v>36</v>
      </c>
      <c r="C40" s="193"/>
      <c r="D40" s="193"/>
      <c r="E40" s="194"/>
      <c r="F40" s="182" t="s">
        <v>90</v>
      </c>
    </row>
    <row r="41" spans="1:13" x14ac:dyDescent="0.25">
      <c r="A41" s="48">
        <v>29</v>
      </c>
      <c r="B41" s="192" t="s">
        <v>37</v>
      </c>
      <c r="C41" s="193"/>
      <c r="D41" s="193"/>
      <c r="E41" s="194"/>
      <c r="F41" s="182" t="s">
        <v>90</v>
      </c>
      <c r="I41" s="246"/>
      <c r="J41" s="246"/>
    </row>
    <row r="42" spans="1:13" x14ac:dyDescent="0.25">
      <c r="A42" s="48">
        <v>30</v>
      </c>
      <c r="B42" s="192" t="s">
        <v>38</v>
      </c>
      <c r="C42" s="193"/>
      <c r="D42" s="193"/>
      <c r="E42" s="194"/>
      <c r="F42" s="175" t="s">
        <v>59</v>
      </c>
      <c r="I42" s="187"/>
      <c r="J42" s="187"/>
    </row>
    <row r="43" spans="1:13" x14ac:dyDescent="0.25">
      <c r="A43" s="48">
        <v>31</v>
      </c>
      <c r="B43" s="192" t="s">
        <v>39</v>
      </c>
      <c r="C43" s="193"/>
      <c r="D43" s="193"/>
      <c r="E43" s="194"/>
      <c r="F43" s="175" t="s">
        <v>90</v>
      </c>
      <c r="I43" s="151"/>
      <c r="J43" s="151"/>
    </row>
    <row r="44" spans="1:13" x14ac:dyDescent="0.25">
      <c r="A44" s="48">
        <v>32</v>
      </c>
      <c r="B44" s="192" t="s">
        <v>40</v>
      </c>
      <c r="C44" s="193"/>
      <c r="D44" s="193"/>
      <c r="E44" s="194"/>
      <c r="F44" s="183" t="s">
        <v>90</v>
      </c>
      <c r="I44" s="151"/>
      <c r="J44" s="151"/>
    </row>
    <row r="45" spans="1:13" x14ac:dyDescent="0.25">
      <c r="A45" s="65">
        <v>33</v>
      </c>
      <c r="B45" s="249" t="s">
        <v>41</v>
      </c>
      <c r="C45" s="250"/>
      <c r="D45" s="250"/>
      <c r="E45" s="251"/>
      <c r="F45" s="184" t="s">
        <v>174</v>
      </c>
      <c r="J45" s="106"/>
    </row>
    <row r="46" spans="1:13" x14ac:dyDescent="0.25">
      <c r="A46" s="66">
        <v>34</v>
      </c>
      <c r="B46" s="67" t="s">
        <v>42</v>
      </c>
      <c r="C46" s="66"/>
      <c r="D46" s="69"/>
      <c r="E46" s="68"/>
      <c r="F46" s="185" t="s">
        <v>90</v>
      </c>
      <c r="J46" s="106"/>
    </row>
    <row r="47" spans="1:13" ht="9.75" customHeight="1" x14ac:dyDescent="0.25">
      <c r="A47" s="51"/>
      <c r="B47" s="42"/>
      <c r="C47" s="42"/>
      <c r="D47" s="42"/>
      <c r="E47" s="42"/>
    </row>
    <row r="48" spans="1:13" s="5" customFormat="1" ht="15" x14ac:dyDescent="0.25">
      <c r="A48" s="19" t="s">
        <v>43</v>
      </c>
      <c r="B48" s="20"/>
      <c r="C48" s="20"/>
      <c r="D48" s="20"/>
      <c r="E48" s="20" t="s">
        <v>44</v>
      </c>
      <c r="G48" s="190"/>
      <c r="H48" s="190"/>
      <c r="I48" s="190"/>
      <c r="J48" s="190"/>
      <c r="K48" s="190"/>
      <c r="L48" s="190"/>
      <c r="M48" s="190"/>
    </row>
    <row r="49" spans="1:13" s="5" customFormat="1" ht="15" x14ac:dyDescent="0.25">
      <c r="A49" s="17"/>
      <c r="B49" s="18"/>
      <c r="C49" s="18"/>
      <c r="D49" s="18"/>
      <c r="G49" s="190"/>
      <c r="H49" s="190"/>
      <c r="I49" s="188"/>
      <c r="J49" s="188"/>
      <c r="K49" s="190"/>
      <c r="L49" s="190"/>
      <c r="M49" s="190"/>
    </row>
    <row r="50" spans="1:13" s="5" customFormat="1" x14ac:dyDescent="0.25">
      <c r="A50" s="104" t="s">
        <v>178</v>
      </c>
      <c r="B50" s="95"/>
      <c r="C50" s="18"/>
      <c r="D50" s="18"/>
      <c r="E50" s="103">
        <v>46113</v>
      </c>
      <c r="F50" s="152"/>
      <c r="G50" s="190"/>
      <c r="H50" s="190"/>
      <c r="I50" s="191"/>
      <c r="J50" s="191"/>
      <c r="K50" s="151"/>
      <c r="L50" s="190"/>
      <c r="M50" s="190"/>
    </row>
    <row r="51" spans="1:13" s="5" customFormat="1" x14ac:dyDescent="0.25">
      <c r="A51" s="247" t="s">
        <v>91</v>
      </c>
      <c r="B51" s="248"/>
      <c r="C51" s="20"/>
      <c r="D51" s="20"/>
      <c r="G51" s="41"/>
      <c r="H51" s="41"/>
      <c r="I51" s="153"/>
      <c r="J51" s="153"/>
      <c r="K51" s="151"/>
      <c r="L51" s="190"/>
      <c r="M51" s="190"/>
    </row>
    <row r="52" spans="1:13" ht="11.25" customHeight="1" x14ac:dyDescent="0.25">
      <c r="A52" s="53"/>
      <c r="B52" s="54"/>
      <c r="C52" s="54"/>
      <c r="D52" s="54"/>
      <c r="I52" s="153"/>
      <c r="J52" s="153"/>
      <c r="K52" s="151"/>
    </row>
    <row r="53" spans="1:13" x14ac:dyDescent="0.25">
      <c r="A53" s="53" t="s">
        <v>45</v>
      </c>
      <c r="B53" s="54"/>
      <c r="C53" s="54"/>
      <c r="D53" s="54"/>
      <c r="I53" s="191"/>
      <c r="J53" s="191"/>
      <c r="K53" s="151"/>
    </row>
    <row r="54" spans="1:13" x14ac:dyDescent="0.25">
      <c r="A54" s="64" t="s">
        <v>102</v>
      </c>
      <c r="B54" s="56"/>
      <c r="C54" s="56"/>
      <c r="D54" s="56"/>
      <c r="E54" s="57"/>
      <c r="F54" s="57"/>
      <c r="J54" s="106"/>
    </row>
    <row r="55" spans="1:13" x14ac:dyDescent="0.25">
      <c r="A55" s="42"/>
      <c r="B55" s="50"/>
      <c r="C55" s="50"/>
      <c r="D55" s="50"/>
      <c r="J55" s="106"/>
    </row>
    <row r="56" spans="1:13" x14ac:dyDescent="0.25">
      <c r="J56" s="151"/>
    </row>
    <row r="58" spans="1:13" x14ac:dyDescent="0.25">
      <c r="J58" s="151"/>
    </row>
    <row r="59" spans="1:13" x14ac:dyDescent="0.25">
      <c r="J59" s="106"/>
    </row>
  </sheetData>
  <sheetProtection formatCells="0" formatColumns="0" formatRows="0" insertColumns="0" insertRows="0" insertHyperlinks="0" deleteColumns="0" deleteRows="0" sort="0" autoFilter="0" pivotTables="0"/>
  <mergeCells count="38">
    <mergeCell ref="I41:J41"/>
    <mergeCell ref="A51:B51"/>
    <mergeCell ref="B40:E40"/>
    <mergeCell ref="B41:E41"/>
    <mergeCell ref="B42:E42"/>
    <mergeCell ref="B43:E43"/>
    <mergeCell ref="B44:E44"/>
    <mergeCell ref="B45:E45"/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15:E15"/>
    <mergeCell ref="A5:F5"/>
    <mergeCell ref="B12:E12"/>
    <mergeCell ref="B13:E13"/>
    <mergeCell ref="B14:E14"/>
    <mergeCell ref="A11:E11"/>
  </mergeCells>
  <pageMargins left="0.55118110236220474" right="0.23622047244094491" top="0.55118110236220474" bottom="0.59055118110236227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6"/>
  <sheetViews>
    <sheetView zoomScaleNormal="100" workbookViewId="0">
      <selection activeCell="F9" sqref="F9"/>
    </sheetView>
  </sheetViews>
  <sheetFormatPr defaultColWidth="9.140625" defaultRowHeight="15.75" x14ac:dyDescent="0.25"/>
  <cols>
    <col min="1" max="1" width="11.28515625" style="41" customWidth="1"/>
    <col min="2" max="2" width="10.140625" style="41" customWidth="1"/>
    <col min="3" max="3" width="15.140625" style="41" customWidth="1"/>
    <col min="4" max="4" width="16" style="41" customWidth="1"/>
    <col min="5" max="5" width="23.42578125" style="41" customWidth="1"/>
    <col min="6" max="6" width="29.85546875" style="41" customWidth="1"/>
    <col min="7" max="7" width="8.85546875" style="41" customWidth="1"/>
    <col min="8" max="8" width="17.7109375" style="41" customWidth="1"/>
    <col min="9" max="9" width="15.7109375" style="30" bestFit="1" customWidth="1"/>
    <col min="10" max="16384" width="9.140625" style="30"/>
  </cols>
  <sheetData>
    <row r="1" spans="1:9" customFormat="1" ht="15" customHeight="1" thickBot="1" x14ac:dyDescent="0.3">
      <c r="A1" s="100" t="s">
        <v>112</v>
      </c>
      <c r="B1" s="3"/>
      <c r="C1" s="3"/>
      <c r="D1" s="4"/>
      <c r="E1" s="4"/>
      <c r="F1" s="4"/>
      <c r="G1" s="4"/>
      <c r="H1" s="4"/>
    </row>
    <row r="2" spans="1:9" customFormat="1" ht="15" customHeight="1" thickBot="1" x14ac:dyDescent="0.3">
      <c r="A2" s="101" t="s">
        <v>113</v>
      </c>
      <c r="B2" s="3"/>
      <c r="C2" s="3"/>
      <c r="D2" s="4"/>
      <c r="E2" s="4"/>
      <c r="F2" s="4"/>
      <c r="G2" s="4"/>
      <c r="H2" s="4"/>
    </row>
    <row r="3" spans="1:9" customFormat="1" ht="15" customHeight="1" thickBot="1" x14ac:dyDescent="0.3">
      <c r="A3" s="101" t="s">
        <v>114</v>
      </c>
      <c r="B3" s="3"/>
      <c r="C3" s="3"/>
      <c r="D3" s="4"/>
      <c r="E3" s="4"/>
      <c r="F3" s="4"/>
      <c r="G3" s="4"/>
      <c r="H3" s="4"/>
    </row>
    <row r="4" spans="1:9" ht="12.75" customHeight="1" x14ac:dyDescent="0.25">
      <c r="A4" s="31"/>
      <c r="B4" s="31"/>
      <c r="C4" s="31"/>
      <c r="D4" s="31"/>
      <c r="E4" s="31"/>
      <c r="F4" s="31"/>
      <c r="G4" s="32"/>
      <c r="H4" s="32"/>
      <c r="I4" s="32"/>
    </row>
    <row r="5" spans="1:9" x14ac:dyDescent="0.25">
      <c r="A5" s="211" t="s">
        <v>0</v>
      </c>
      <c r="B5" s="212"/>
      <c r="C5" s="212"/>
      <c r="D5" s="212"/>
      <c r="E5" s="212"/>
      <c r="F5" s="213"/>
      <c r="G5" s="33"/>
      <c r="H5" s="33"/>
      <c r="I5" s="33"/>
    </row>
    <row r="6" spans="1:9" x14ac:dyDescent="0.25">
      <c r="A6" s="59"/>
      <c r="B6" s="34"/>
      <c r="C6" s="34"/>
      <c r="D6" s="34"/>
      <c r="E6" s="34"/>
      <c r="F6" s="35"/>
      <c r="G6" s="33"/>
      <c r="H6" s="33"/>
      <c r="I6" s="33"/>
    </row>
    <row r="7" spans="1:9" x14ac:dyDescent="0.25">
      <c r="A7" s="60" t="s">
        <v>1</v>
      </c>
      <c r="B7" s="37"/>
      <c r="C7" s="29" t="s">
        <v>99</v>
      </c>
      <c r="E7" s="36" t="s">
        <v>2</v>
      </c>
      <c r="F7" s="83">
        <v>2026</v>
      </c>
      <c r="G7" s="38"/>
      <c r="H7" s="38"/>
      <c r="I7" s="38"/>
    </row>
    <row r="8" spans="1:9" x14ac:dyDescent="0.25">
      <c r="A8" s="61" t="s">
        <v>3</v>
      </c>
      <c r="B8" s="40"/>
      <c r="C8" s="41" t="s">
        <v>98</v>
      </c>
      <c r="E8" s="39" t="s">
        <v>4</v>
      </c>
      <c r="F8" s="82">
        <v>1</v>
      </c>
      <c r="G8" s="43"/>
      <c r="H8" s="43"/>
      <c r="I8" s="43"/>
    </row>
    <row r="9" spans="1:9" x14ac:dyDescent="0.25">
      <c r="A9" s="61" t="s">
        <v>5</v>
      </c>
      <c r="B9" s="40"/>
      <c r="C9" s="41" t="s">
        <v>98</v>
      </c>
      <c r="D9" s="33"/>
      <c r="F9" s="44"/>
      <c r="I9" s="43"/>
    </row>
    <row r="10" spans="1:9" ht="5.25" customHeight="1" x14ac:dyDescent="0.25">
      <c r="A10" s="62"/>
      <c r="C10" s="33"/>
      <c r="D10" s="33"/>
      <c r="F10" s="44"/>
      <c r="I10" s="43"/>
    </row>
    <row r="11" spans="1:9" x14ac:dyDescent="0.25">
      <c r="A11" s="45"/>
      <c r="F11" s="44"/>
    </row>
    <row r="12" spans="1:9" x14ac:dyDescent="0.25">
      <c r="A12" s="214" t="s">
        <v>6</v>
      </c>
      <c r="B12" s="215"/>
      <c r="C12" s="215"/>
      <c r="D12" s="215"/>
      <c r="E12" s="215"/>
      <c r="F12" s="46"/>
    </row>
    <row r="13" spans="1:9" x14ac:dyDescent="0.25">
      <c r="A13" s="47" t="s">
        <v>7</v>
      </c>
      <c r="B13" s="216" t="s">
        <v>8</v>
      </c>
      <c r="C13" s="217"/>
      <c r="D13" s="217"/>
      <c r="E13" s="218"/>
      <c r="F13" s="47" t="s">
        <v>9</v>
      </c>
    </row>
    <row r="14" spans="1:9" x14ac:dyDescent="0.25">
      <c r="A14" s="48">
        <v>1</v>
      </c>
      <c r="B14" s="192" t="s">
        <v>10</v>
      </c>
      <c r="C14" s="193"/>
      <c r="D14" s="193"/>
      <c r="E14" s="194"/>
      <c r="F14" s="76" t="s">
        <v>51</v>
      </c>
    </row>
    <row r="15" spans="1:9" x14ac:dyDescent="0.25">
      <c r="A15" s="48">
        <v>2</v>
      </c>
      <c r="B15" s="192" t="s">
        <v>11</v>
      </c>
      <c r="C15" s="193"/>
      <c r="D15" s="193"/>
      <c r="E15" s="194"/>
      <c r="F15" s="77">
        <v>46112</v>
      </c>
    </row>
    <row r="16" spans="1:9" x14ac:dyDescent="0.25">
      <c r="A16" s="48">
        <v>3</v>
      </c>
      <c r="B16" s="192" t="s">
        <v>84</v>
      </c>
      <c r="C16" s="193"/>
      <c r="D16" s="193"/>
      <c r="E16" s="194"/>
      <c r="F16" s="76" t="s">
        <v>52</v>
      </c>
    </row>
    <row r="17" spans="1:6" x14ac:dyDescent="0.25">
      <c r="A17" s="48">
        <v>4</v>
      </c>
      <c r="B17" s="192" t="s">
        <v>13</v>
      </c>
      <c r="C17" s="193"/>
      <c r="D17" s="193"/>
      <c r="E17" s="194"/>
      <c r="F17" s="76" t="s">
        <v>79</v>
      </c>
    </row>
    <row r="18" spans="1:6" x14ac:dyDescent="0.25">
      <c r="A18" s="48">
        <v>5</v>
      </c>
      <c r="B18" s="192" t="s">
        <v>14</v>
      </c>
      <c r="C18" s="193"/>
      <c r="D18" s="193"/>
      <c r="E18" s="194"/>
      <c r="F18" s="78" t="s">
        <v>80</v>
      </c>
    </row>
    <row r="19" spans="1:6" x14ac:dyDescent="0.25">
      <c r="A19" s="48">
        <v>6</v>
      </c>
      <c r="B19" s="192" t="s">
        <v>15</v>
      </c>
      <c r="C19" s="193"/>
      <c r="D19" s="193"/>
      <c r="E19" s="194"/>
      <c r="F19" s="76" t="s">
        <v>90</v>
      </c>
    </row>
    <row r="20" spans="1:6" x14ac:dyDescent="0.25">
      <c r="A20" s="48">
        <v>7</v>
      </c>
      <c r="B20" s="192" t="s">
        <v>16</v>
      </c>
      <c r="C20" s="193"/>
      <c r="D20" s="193"/>
      <c r="E20" s="194"/>
      <c r="F20" s="76" t="s">
        <v>90</v>
      </c>
    </row>
    <row r="21" spans="1:6" x14ac:dyDescent="0.25">
      <c r="A21" s="48">
        <v>8</v>
      </c>
      <c r="B21" s="192" t="s">
        <v>17</v>
      </c>
      <c r="C21" s="193"/>
      <c r="D21" s="193"/>
      <c r="E21" s="194"/>
      <c r="F21" s="79" t="s">
        <v>81</v>
      </c>
    </row>
    <row r="22" spans="1:6" x14ac:dyDescent="0.25">
      <c r="A22" s="48">
        <v>9</v>
      </c>
      <c r="B22" s="192" t="s">
        <v>101</v>
      </c>
      <c r="C22" s="193"/>
      <c r="D22" s="193"/>
      <c r="E22" s="194"/>
      <c r="F22" s="71">
        <v>266000000</v>
      </c>
    </row>
    <row r="23" spans="1:6" x14ac:dyDescent="0.25">
      <c r="A23" s="48">
        <v>10</v>
      </c>
      <c r="B23" s="192" t="s">
        <v>18</v>
      </c>
      <c r="C23" s="193"/>
      <c r="D23" s="193"/>
      <c r="E23" s="194"/>
      <c r="F23" s="79" t="s">
        <v>83</v>
      </c>
    </row>
    <row r="24" spans="1:6" x14ac:dyDescent="0.25">
      <c r="A24" s="48">
        <v>11</v>
      </c>
      <c r="B24" s="243" t="s">
        <v>85</v>
      </c>
      <c r="C24" s="244"/>
      <c r="D24" s="244"/>
      <c r="E24" s="245"/>
      <c r="F24" s="76" t="s">
        <v>55</v>
      </c>
    </row>
    <row r="25" spans="1:6" ht="57" customHeight="1" x14ac:dyDescent="0.25">
      <c r="A25" s="58">
        <v>12</v>
      </c>
      <c r="B25" s="199" t="s">
        <v>20</v>
      </c>
      <c r="C25" s="200"/>
      <c r="D25" s="200"/>
      <c r="E25" s="201"/>
      <c r="F25" s="159" t="s">
        <v>110</v>
      </c>
    </row>
    <row r="26" spans="1:6" x14ac:dyDescent="0.25">
      <c r="A26" s="48">
        <v>13</v>
      </c>
      <c r="B26" s="192" t="s">
        <v>21</v>
      </c>
      <c r="C26" s="193"/>
      <c r="D26" s="193"/>
      <c r="E26" s="194"/>
      <c r="F26" s="76" t="s">
        <v>56</v>
      </c>
    </row>
    <row r="27" spans="1:6" x14ac:dyDescent="0.25">
      <c r="A27" s="48">
        <v>14</v>
      </c>
      <c r="B27" s="192" t="s">
        <v>22</v>
      </c>
      <c r="C27" s="193"/>
      <c r="D27" s="193"/>
      <c r="E27" s="194"/>
      <c r="F27" s="76">
        <v>7</v>
      </c>
    </row>
    <row r="28" spans="1:6" x14ac:dyDescent="0.25">
      <c r="A28" s="48">
        <v>15</v>
      </c>
      <c r="B28" s="192" t="s">
        <v>23</v>
      </c>
      <c r="C28" s="193"/>
      <c r="D28" s="193"/>
      <c r="E28" s="194"/>
      <c r="F28" s="80" t="s">
        <v>90</v>
      </c>
    </row>
    <row r="29" spans="1:6" x14ac:dyDescent="0.25">
      <c r="A29" s="48">
        <v>16</v>
      </c>
      <c r="B29" s="192" t="s">
        <v>86</v>
      </c>
      <c r="C29" s="193"/>
      <c r="D29" s="193"/>
      <c r="E29" s="194"/>
      <c r="F29" s="76" t="s">
        <v>57</v>
      </c>
    </row>
    <row r="30" spans="1:6" x14ac:dyDescent="0.25">
      <c r="A30" s="48">
        <v>17</v>
      </c>
      <c r="B30" s="192" t="s">
        <v>25</v>
      </c>
      <c r="C30" s="193"/>
      <c r="D30" s="193"/>
      <c r="E30" s="194"/>
      <c r="F30" s="76" t="s">
        <v>58</v>
      </c>
    </row>
    <row r="31" spans="1:6" x14ac:dyDescent="0.25">
      <c r="A31" s="48">
        <v>18</v>
      </c>
      <c r="B31" s="192" t="s">
        <v>26</v>
      </c>
      <c r="C31" s="193"/>
      <c r="D31" s="193"/>
      <c r="E31" s="194"/>
      <c r="F31" s="71">
        <v>32601107.120000001</v>
      </c>
    </row>
    <row r="32" spans="1:6" x14ac:dyDescent="0.25">
      <c r="A32" s="48">
        <v>19</v>
      </c>
      <c r="B32" s="192" t="s">
        <v>27</v>
      </c>
      <c r="C32" s="193"/>
      <c r="D32" s="193"/>
      <c r="E32" s="194"/>
      <c r="F32" s="99">
        <v>6.7000000000000004E-2</v>
      </c>
    </row>
    <row r="33" spans="1:9" x14ac:dyDescent="0.25">
      <c r="A33" s="48">
        <v>20</v>
      </c>
      <c r="B33" s="192" t="s">
        <v>28</v>
      </c>
      <c r="C33" s="193"/>
      <c r="D33" s="193"/>
      <c r="E33" s="194"/>
      <c r="F33" s="76" t="s">
        <v>90</v>
      </c>
    </row>
    <row r="34" spans="1:9" ht="30" customHeight="1" x14ac:dyDescent="0.25">
      <c r="A34" s="58">
        <v>21</v>
      </c>
      <c r="B34" s="199" t="s">
        <v>29</v>
      </c>
      <c r="C34" s="200"/>
      <c r="D34" s="200"/>
      <c r="E34" s="201"/>
      <c r="F34" s="84" t="s">
        <v>92</v>
      </c>
    </row>
    <row r="35" spans="1:9" x14ac:dyDescent="0.25">
      <c r="A35" s="48">
        <v>22</v>
      </c>
      <c r="B35" s="192" t="s">
        <v>30</v>
      </c>
      <c r="C35" s="193"/>
      <c r="D35" s="193"/>
      <c r="E35" s="194"/>
      <c r="F35" s="71">
        <f>11606789.4+3518386.62+2919872.25+5991891.35+4455881.8+5246798.59+5246798.59+8150276.78</f>
        <v>47136695.379999995</v>
      </c>
      <c r="H35" s="161"/>
      <c r="I35" s="151"/>
    </row>
    <row r="36" spans="1:9" x14ac:dyDescent="0.25">
      <c r="A36" s="48">
        <v>23</v>
      </c>
      <c r="B36" s="192" t="s">
        <v>31</v>
      </c>
      <c r="C36" s="193"/>
      <c r="D36" s="193"/>
      <c r="E36" s="194"/>
      <c r="F36" s="71">
        <f>5468147.98+1017928.11+846677.11+1444477.15+1244228.7+1364637.8+1273661.95+1746187.39</f>
        <v>14405946.190000001</v>
      </c>
      <c r="H36" s="162"/>
      <c r="I36" s="151"/>
    </row>
    <row r="37" spans="1:9" x14ac:dyDescent="0.25">
      <c r="A37" s="48">
        <v>24</v>
      </c>
      <c r="B37" s="192" t="s">
        <v>32</v>
      </c>
      <c r="C37" s="193"/>
      <c r="D37" s="193"/>
      <c r="E37" s="194"/>
      <c r="F37" s="71">
        <v>0</v>
      </c>
    </row>
    <row r="38" spans="1:9" x14ac:dyDescent="0.25">
      <c r="A38" s="48">
        <v>25</v>
      </c>
      <c r="B38" s="192" t="s">
        <v>87</v>
      </c>
      <c r="C38" s="193"/>
      <c r="D38" s="193"/>
      <c r="E38" s="194"/>
      <c r="F38" s="71">
        <f>107194800.08+7970216.4+29775000</f>
        <v>144940016.48000002</v>
      </c>
    </row>
    <row r="39" spans="1:9" x14ac:dyDescent="0.25">
      <c r="A39" s="48">
        <v>26</v>
      </c>
      <c r="B39" s="192" t="s">
        <v>88</v>
      </c>
      <c r="C39" s="193"/>
      <c r="D39" s="193"/>
      <c r="E39" s="194"/>
      <c r="F39" s="71">
        <f>F22-F38</f>
        <v>121059983.51999998</v>
      </c>
    </row>
    <row r="40" spans="1:9" x14ac:dyDescent="0.25">
      <c r="A40" s="48">
        <v>27</v>
      </c>
      <c r="B40" s="192" t="s">
        <v>89</v>
      </c>
      <c r="C40" s="193"/>
      <c r="D40" s="193"/>
      <c r="E40" s="194"/>
      <c r="F40" s="71">
        <f>F22-F35</f>
        <v>218863304.62</v>
      </c>
    </row>
    <row r="41" spans="1:9" x14ac:dyDescent="0.25">
      <c r="A41" s="48">
        <v>28</v>
      </c>
      <c r="B41" s="192" t="s">
        <v>36</v>
      </c>
      <c r="C41" s="193"/>
      <c r="D41" s="193"/>
      <c r="E41" s="194"/>
      <c r="F41" s="63" t="s">
        <v>90</v>
      </c>
    </row>
    <row r="42" spans="1:9" x14ac:dyDescent="0.25">
      <c r="A42" s="48">
        <v>29</v>
      </c>
      <c r="B42" s="192" t="s">
        <v>37</v>
      </c>
      <c r="C42" s="193"/>
      <c r="D42" s="193"/>
      <c r="E42" s="194"/>
      <c r="F42" s="63" t="s">
        <v>90</v>
      </c>
    </row>
    <row r="43" spans="1:9" x14ac:dyDescent="0.25">
      <c r="A43" s="48">
        <v>30</v>
      </c>
      <c r="B43" s="192" t="s">
        <v>38</v>
      </c>
      <c r="C43" s="193"/>
      <c r="D43" s="193"/>
      <c r="E43" s="194"/>
      <c r="F43" s="76" t="s">
        <v>59</v>
      </c>
    </row>
    <row r="44" spans="1:9" x14ac:dyDescent="0.25">
      <c r="A44" s="48">
        <v>31</v>
      </c>
      <c r="B44" s="192" t="s">
        <v>39</v>
      </c>
      <c r="C44" s="193"/>
      <c r="D44" s="193"/>
      <c r="E44" s="194"/>
      <c r="F44" s="63" t="s">
        <v>90</v>
      </c>
    </row>
    <row r="45" spans="1:9" x14ac:dyDescent="0.25">
      <c r="A45" s="48">
        <v>32</v>
      </c>
      <c r="B45" s="192" t="s">
        <v>40</v>
      </c>
      <c r="C45" s="193"/>
      <c r="D45" s="193"/>
      <c r="E45" s="194"/>
      <c r="F45" s="63" t="s">
        <v>90</v>
      </c>
      <c r="I45" s="151"/>
    </row>
    <row r="46" spans="1:9" x14ac:dyDescent="0.25">
      <c r="A46" s="48">
        <v>33</v>
      </c>
      <c r="B46" s="192" t="s">
        <v>41</v>
      </c>
      <c r="C46" s="193"/>
      <c r="D46" s="193"/>
      <c r="E46" s="194"/>
      <c r="F46" s="76" t="s">
        <v>175</v>
      </c>
      <c r="I46" s="151"/>
    </row>
    <row r="47" spans="1:9" x14ac:dyDescent="0.25">
      <c r="A47" s="48">
        <v>34</v>
      </c>
      <c r="B47" s="192" t="s">
        <v>42</v>
      </c>
      <c r="C47" s="193"/>
      <c r="D47" s="193"/>
      <c r="E47" s="194"/>
      <c r="F47" s="76" t="s">
        <v>90</v>
      </c>
      <c r="I47" s="151"/>
    </row>
    <row r="48" spans="1:9" ht="14.25" customHeight="1" x14ac:dyDescent="0.4">
      <c r="A48" s="49"/>
      <c r="B48" s="50"/>
      <c r="C48" s="50"/>
      <c r="D48" s="50"/>
      <c r="F48" s="44"/>
      <c r="I48" s="163"/>
    </row>
    <row r="49" spans="1:9" x14ac:dyDescent="0.25">
      <c r="A49" s="51" t="s">
        <v>43</v>
      </c>
      <c r="B49" s="42"/>
      <c r="C49" s="42"/>
      <c r="D49" s="42"/>
      <c r="E49" s="42" t="s">
        <v>44</v>
      </c>
      <c r="F49" s="44"/>
      <c r="I49" s="106"/>
    </row>
    <row r="50" spans="1:9" x14ac:dyDescent="0.25">
      <c r="A50" s="49"/>
      <c r="B50" s="50"/>
      <c r="C50" s="50"/>
      <c r="D50" s="50"/>
      <c r="F50" s="44"/>
    </row>
    <row r="51" spans="1:9" x14ac:dyDescent="0.25">
      <c r="A51" s="252" t="s">
        <v>179</v>
      </c>
      <c r="B51" s="253"/>
      <c r="C51" s="253"/>
      <c r="D51" s="50"/>
      <c r="E51" s="107">
        <v>46113</v>
      </c>
      <c r="F51" s="96"/>
    </row>
    <row r="52" spans="1:9" x14ac:dyDescent="0.25">
      <c r="A52" s="197" t="s">
        <v>91</v>
      </c>
      <c r="B52" s="198"/>
      <c r="C52" s="42"/>
      <c r="D52" s="42"/>
      <c r="F52" s="44"/>
    </row>
    <row r="53" spans="1:9" ht="6.75" customHeight="1" x14ac:dyDescent="0.25">
      <c r="A53" s="49"/>
      <c r="B53" s="50"/>
      <c r="C53" s="50"/>
      <c r="D53" s="50"/>
      <c r="F53" s="44"/>
    </row>
    <row r="54" spans="1:9" ht="14.25" customHeight="1" x14ac:dyDescent="0.25">
      <c r="A54" s="53" t="s">
        <v>45</v>
      </c>
      <c r="B54" s="54"/>
      <c r="C54" s="54"/>
      <c r="D54" s="54"/>
      <c r="F54" s="44"/>
    </row>
    <row r="55" spans="1:9" x14ac:dyDescent="0.25">
      <c r="A55" s="55" t="s">
        <v>102</v>
      </c>
      <c r="B55" s="56"/>
      <c r="C55" s="56"/>
      <c r="D55" s="56"/>
      <c r="E55" s="57"/>
      <c r="F55" s="52"/>
    </row>
    <row r="56" spans="1:9" x14ac:dyDescent="0.25">
      <c r="A56" s="50"/>
      <c r="B56" s="50"/>
      <c r="C56" s="50"/>
      <c r="D56" s="50"/>
    </row>
  </sheetData>
  <sheetProtection formatCells="0" formatColumns="0" formatRows="0" insertColumns="0" insertRows="0" insertHyperlinks="0" deleteColumns="0" deleteRows="0" sort="0" autoFilter="0" pivotTables="0"/>
  <mergeCells count="39">
    <mergeCell ref="A52:B52"/>
    <mergeCell ref="B47:E47"/>
    <mergeCell ref="B41:E41"/>
    <mergeCell ref="B42:E42"/>
    <mergeCell ref="B43:E43"/>
    <mergeCell ref="B44:E44"/>
    <mergeCell ref="B45:E45"/>
    <mergeCell ref="B46:E46"/>
    <mergeCell ref="A51:C51"/>
    <mergeCell ref="B40:E40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28:E28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16:E16"/>
    <mergeCell ref="A5:F5"/>
    <mergeCell ref="A12:E12"/>
    <mergeCell ref="B13:E13"/>
    <mergeCell ref="B14:E14"/>
    <mergeCell ref="B15:E15"/>
  </mergeCells>
  <pageMargins left="0.43307086614173229" right="0.23622047244094491" top="0.55118110236220474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30"/>
  <sheetViews>
    <sheetView topLeftCell="A7" workbookViewId="0">
      <selection activeCell="I24" sqref="I24"/>
    </sheetView>
  </sheetViews>
  <sheetFormatPr defaultRowHeight="15" x14ac:dyDescent="0.25"/>
  <cols>
    <col min="1" max="1" width="0.85546875" customWidth="1"/>
    <col min="2" max="2" width="10.7109375" style="111" bestFit="1" customWidth="1"/>
    <col min="3" max="3" width="17.42578125" style="111" customWidth="1"/>
    <col min="4" max="5" width="15.42578125" style="111" customWidth="1"/>
    <col min="6" max="6" width="14.28515625" style="111" customWidth="1"/>
    <col min="7" max="7" width="8.7109375" style="111" customWidth="1"/>
    <col min="8" max="9" width="14.7109375" style="112" customWidth="1"/>
    <col min="10" max="10" width="14.140625" customWidth="1"/>
    <col min="11" max="11" width="26.7109375" customWidth="1"/>
    <col min="12" max="12" width="12.28515625" customWidth="1"/>
  </cols>
  <sheetData>
    <row r="1" spans="2:12" ht="15.75" thickBot="1" x14ac:dyDescent="0.3">
      <c r="B1" s="259" t="s">
        <v>126</v>
      </c>
      <c r="C1" s="260"/>
      <c r="D1" s="260"/>
      <c r="E1" s="260"/>
      <c r="F1" s="260"/>
      <c r="G1" s="260"/>
      <c r="H1" s="260"/>
      <c r="I1" s="260"/>
      <c r="J1" s="260"/>
      <c r="K1" s="260"/>
      <c r="L1" s="261"/>
    </row>
    <row r="2" spans="2:12" ht="30.75" thickBot="1" x14ac:dyDescent="0.3">
      <c r="B2" s="131" t="s">
        <v>115</v>
      </c>
      <c r="C2" s="131" t="s">
        <v>120</v>
      </c>
      <c r="D2" s="132" t="s">
        <v>124</v>
      </c>
      <c r="E2" s="131" t="s">
        <v>121</v>
      </c>
      <c r="F2" s="131" t="s">
        <v>116</v>
      </c>
      <c r="G2" s="132" t="s">
        <v>123</v>
      </c>
      <c r="H2" s="134" t="s">
        <v>117</v>
      </c>
      <c r="I2" s="134" t="s">
        <v>118</v>
      </c>
      <c r="J2" s="131" t="s">
        <v>119</v>
      </c>
      <c r="K2" s="131" t="s">
        <v>125</v>
      </c>
      <c r="L2" s="133" t="s">
        <v>122</v>
      </c>
    </row>
    <row r="3" spans="2:12" x14ac:dyDescent="0.25">
      <c r="B3" s="257" t="s">
        <v>127</v>
      </c>
      <c r="C3" s="257" t="s">
        <v>128</v>
      </c>
      <c r="D3" s="257" t="s">
        <v>127</v>
      </c>
      <c r="E3" s="264" t="s">
        <v>129</v>
      </c>
      <c r="F3" s="257">
        <v>415510</v>
      </c>
      <c r="G3" s="257">
        <v>9</v>
      </c>
      <c r="H3" s="266">
        <v>859580.6</v>
      </c>
      <c r="I3" s="266">
        <v>229352.6</v>
      </c>
      <c r="J3" s="268">
        <f>H3+I3</f>
        <v>1088933.2</v>
      </c>
      <c r="K3" s="264" t="s">
        <v>130</v>
      </c>
      <c r="L3" s="257" t="s">
        <v>131</v>
      </c>
    </row>
    <row r="4" spans="2:12" ht="15.75" thickBot="1" x14ac:dyDescent="0.3">
      <c r="B4" s="258"/>
      <c r="C4" s="258"/>
      <c r="D4" s="258"/>
      <c r="E4" s="265"/>
      <c r="F4" s="258"/>
      <c r="G4" s="258"/>
      <c r="H4" s="267"/>
      <c r="I4" s="267"/>
      <c r="J4" s="269"/>
      <c r="K4" s="258"/>
      <c r="L4" s="258"/>
    </row>
    <row r="5" spans="2:12" x14ac:dyDescent="0.25">
      <c r="B5" s="274">
        <v>45782</v>
      </c>
      <c r="C5" s="257" t="s">
        <v>132</v>
      </c>
      <c r="D5" s="274">
        <v>45782</v>
      </c>
      <c r="E5" s="264" t="s">
        <v>133</v>
      </c>
      <c r="F5" s="257">
        <v>415778</v>
      </c>
      <c r="G5" s="257">
        <v>11</v>
      </c>
      <c r="H5" s="266">
        <v>11496869.49</v>
      </c>
      <c r="I5" s="266">
        <v>9007203.4800000004</v>
      </c>
      <c r="J5" s="268">
        <f>H5+I5</f>
        <v>20504072.969999999</v>
      </c>
      <c r="K5" s="257" t="s">
        <v>134</v>
      </c>
      <c r="L5" s="273" t="s">
        <v>135</v>
      </c>
    </row>
    <row r="6" spans="2:12" ht="15.75" thickBot="1" x14ac:dyDescent="0.3">
      <c r="B6" s="258"/>
      <c r="C6" s="258"/>
      <c r="D6" s="258"/>
      <c r="E6" s="265"/>
      <c r="F6" s="258"/>
      <c r="G6" s="258"/>
      <c r="H6" s="267"/>
      <c r="I6" s="267"/>
      <c r="J6" s="269"/>
      <c r="K6" s="258"/>
      <c r="L6" s="263"/>
    </row>
    <row r="7" spans="2:12" x14ac:dyDescent="0.25">
      <c r="B7" s="119"/>
      <c r="C7" s="113"/>
      <c r="D7" s="119"/>
      <c r="E7" s="113"/>
      <c r="F7" s="119"/>
      <c r="G7" s="113"/>
      <c r="H7" s="124"/>
      <c r="I7" s="114"/>
      <c r="J7" s="127"/>
      <c r="K7" s="257" t="s">
        <v>140</v>
      </c>
      <c r="L7" s="257" t="s">
        <v>138</v>
      </c>
    </row>
    <row r="8" spans="2:12" x14ac:dyDescent="0.25">
      <c r="B8" s="121" t="s">
        <v>136</v>
      </c>
      <c r="C8" s="111" t="s">
        <v>137</v>
      </c>
      <c r="D8" s="121" t="s">
        <v>138</v>
      </c>
      <c r="E8" s="117" t="s">
        <v>139</v>
      </c>
      <c r="F8" s="121">
        <v>415939</v>
      </c>
      <c r="G8" s="111">
        <v>7</v>
      </c>
      <c r="H8" s="126">
        <v>225000</v>
      </c>
      <c r="I8" s="118">
        <v>36064.61</v>
      </c>
      <c r="J8" s="129">
        <f>H8+I8</f>
        <v>261064.61</v>
      </c>
      <c r="K8" s="270"/>
      <c r="L8" s="270"/>
    </row>
    <row r="9" spans="2:12" ht="15.75" thickBot="1" x14ac:dyDescent="0.3">
      <c r="B9" s="120"/>
      <c r="C9" s="115"/>
      <c r="D9" s="120"/>
      <c r="E9" s="115"/>
      <c r="F9" s="120"/>
      <c r="G9" s="115"/>
      <c r="H9" s="125"/>
      <c r="I9" s="116"/>
      <c r="J9" s="128"/>
      <c r="K9" s="258"/>
      <c r="L9" s="258"/>
    </row>
    <row r="10" spans="2:12" ht="9" customHeight="1" x14ac:dyDescent="0.25">
      <c r="B10" s="119"/>
      <c r="C10" s="113"/>
      <c r="D10" s="119"/>
      <c r="E10" s="113"/>
      <c r="F10" s="119"/>
      <c r="G10" s="113"/>
      <c r="H10" s="124"/>
      <c r="I10" s="114"/>
      <c r="J10" s="127"/>
      <c r="K10" s="257" t="s">
        <v>143</v>
      </c>
      <c r="L10" s="119"/>
    </row>
    <row r="11" spans="2:12" x14ac:dyDescent="0.25">
      <c r="B11" s="140">
        <v>45783</v>
      </c>
      <c r="C11" s="111" t="s">
        <v>141</v>
      </c>
      <c r="D11" s="140">
        <v>45783</v>
      </c>
      <c r="E11" s="117" t="s">
        <v>142</v>
      </c>
      <c r="F11" s="121">
        <v>416419</v>
      </c>
      <c r="G11" s="111">
        <v>10</v>
      </c>
      <c r="H11" s="126">
        <v>5832528.2000000002</v>
      </c>
      <c r="I11" s="118">
        <v>1578317.27</v>
      </c>
      <c r="J11" s="129">
        <f>H11+I11</f>
        <v>7410845.4700000007</v>
      </c>
      <c r="K11" s="270"/>
      <c r="L11" s="140">
        <v>45783</v>
      </c>
    </row>
    <row r="12" spans="2:12" ht="15.75" thickBot="1" x14ac:dyDescent="0.3">
      <c r="B12" s="120"/>
      <c r="C12" s="115"/>
      <c r="D12" s="120"/>
      <c r="E12" s="115"/>
      <c r="F12" s="138"/>
      <c r="G12" s="115"/>
      <c r="H12" s="125"/>
      <c r="I12" s="116"/>
      <c r="J12" s="123"/>
      <c r="K12" s="258"/>
      <c r="L12" s="120"/>
    </row>
    <row r="13" spans="2:12" x14ac:dyDescent="0.25">
      <c r="B13" s="119"/>
      <c r="C13" s="119"/>
      <c r="D13" s="119"/>
      <c r="E13" s="119"/>
      <c r="F13" s="139"/>
      <c r="G13" s="119"/>
      <c r="H13" s="124"/>
      <c r="I13" s="124"/>
      <c r="J13" s="122"/>
      <c r="K13" s="257" t="s">
        <v>147</v>
      </c>
      <c r="L13" s="119"/>
    </row>
    <row r="14" spans="2:12" x14ac:dyDescent="0.25">
      <c r="B14" s="130" t="s">
        <v>149</v>
      </c>
      <c r="C14" s="121" t="s">
        <v>145</v>
      </c>
      <c r="D14" s="140" t="s">
        <v>151</v>
      </c>
      <c r="E14" s="130" t="s">
        <v>146</v>
      </c>
      <c r="F14" s="142" t="s">
        <v>153</v>
      </c>
      <c r="G14" s="121">
        <v>12</v>
      </c>
      <c r="H14" s="126">
        <v>4455881.8</v>
      </c>
      <c r="I14" s="126">
        <v>1244228.7</v>
      </c>
      <c r="J14" s="129">
        <f>H14+I14</f>
        <v>5700110.5</v>
      </c>
      <c r="K14" s="270"/>
      <c r="L14" s="121" t="s">
        <v>148</v>
      </c>
    </row>
    <row r="15" spans="2:12" ht="15.75" thickBot="1" x14ac:dyDescent="0.3">
      <c r="B15" s="120"/>
      <c r="C15" s="120"/>
      <c r="D15" s="120"/>
      <c r="E15" s="120"/>
      <c r="F15" s="120"/>
      <c r="G15" s="120"/>
      <c r="H15" s="125"/>
      <c r="I15" s="125"/>
      <c r="J15" s="123"/>
      <c r="K15" s="258"/>
      <c r="L15" s="120"/>
    </row>
    <row r="16" spans="2:12" x14ac:dyDescent="0.25">
      <c r="B16" s="262">
        <v>45967</v>
      </c>
      <c r="C16" s="257" t="s">
        <v>150</v>
      </c>
      <c r="D16" s="264" t="s">
        <v>144</v>
      </c>
      <c r="E16" s="264" t="s">
        <v>152</v>
      </c>
      <c r="F16" s="271" t="s">
        <v>154</v>
      </c>
      <c r="G16" s="257">
        <v>8</v>
      </c>
      <c r="H16" s="266">
        <v>137527.78</v>
      </c>
      <c r="I16" s="266">
        <v>26237.17</v>
      </c>
      <c r="J16" s="268">
        <f>H16+I16</f>
        <v>163764.95000000001</v>
      </c>
      <c r="K16" s="257" t="s">
        <v>155</v>
      </c>
      <c r="L16" s="257" t="s">
        <v>156</v>
      </c>
    </row>
    <row r="17" spans="2:12" ht="15.75" thickBot="1" x14ac:dyDescent="0.3">
      <c r="B17" s="263"/>
      <c r="C17" s="258"/>
      <c r="D17" s="265"/>
      <c r="E17" s="258"/>
      <c r="F17" s="272"/>
      <c r="G17" s="258"/>
      <c r="H17" s="267"/>
      <c r="I17" s="267"/>
      <c r="J17" s="269"/>
      <c r="K17" s="258"/>
      <c r="L17" s="258"/>
    </row>
    <row r="18" spans="2:12" x14ac:dyDescent="0.25">
      <c r="B18" s="262"/>
      <c r="C18" s="257"/>
      <c r="D18" s="262"/>
      <c r="E18" s="264"/>
      <c r="F18" s="113"/>
      <c r="G18" s="257"/>
      <c r="H18" s="266"/>
      <c r="I18" s="266"/>
      <c r="J18" s="268"/>
      <c r="K18" s="257"/>
      <c r="L18" s="257"/>
    </row>
    <row r="19" spans="2:12" ht="15.75" thickBot="1" x14ac:dyDescent="0.3">
      <c r="B19" s="263"/>
      <c r="C19" s="258"/>
      <c r="D19" s="258"/>
      <c r="E19" s="265"/>
      <c r="F19" s="141"/>
      <c r="G19" s="258"/>
      <c r="H19" s="267"/>
      <c r="I19" s="267"/>
      <c r="J19" s="269"/>
      <c r="K19" s="258"/>
      <c r="L19" s="258"/>
    </row>
    <row r="20" spans="2:12" ht="15.75" thickBot="1" x14ac:dyDescent="0.3">
      <c r="B20" s="135"/>
      <c r="C20" s="115"/>
      <c r="D20" s="115"/>
      <c r="E20" s="115"/>
      <c r="F20" s="115"/>
      <c r="G20" s="115"/>
      <c r="H20" s="116">
        <f>SUM(H3:H19)</f>
        <v>23007387.870000001</v>
      </c>
      <c r="I20" s="116">
        <f t="shared" ref="I20:J20" si="0">SUM(I3:I19)</f>
        <v>12121403.829999998</v>
      </c>
      <c r="J20" s="116">
        <f t="shared" si="0"/>
        <v>35128791.700000003</v>
      </c>
      <c r="K20" s="136"/>
      <c r="L20" s="137"/>
    </row>
    <row r="22" spans="2:12" ht="15.75" thickBot="1" x14ac:dyDescent="0.3"/>
    <row r="23" spans="2:12" x14ac:dyDescent="0.25">
      <c r="B23" s="254" t="s">
        <v>157</v>
      </c>
      <c r="C23" s="255"/>
      <c r="D23" s="255"/>
      <c r="E23" s="255"/>
      <c r="F23" s="255"/>
      <c r="G23" s="256"/>
    </row>
    <row r="24" spans="2:12" x14ac:dyDescent="0.25">
      <c r="B24" s="144"/>
      <c r="D24" s="145" t="s">
        <v>160</v>
      </c>
      <c r="E24" s="145" t="s">
        <v>161</v>
      </c>
      <c r="F24" s="145" t="s">
        <v>162</v>
      </c>
      <c r="G24" s="146"/>
    </row>
    <row r="25" spans="2:12" x14ac:dyDescent="0.25">
      <c r="B25" s="144"/>
      <c r="C25" s="147" t="s">
        <v>158</v>
      </c>
      <c r="D25" s="148">
        <v>28246350</v>
      </c>
      <c r="E25" s="148">
        <v>211848</v>
      </c>
      <c r="F25" s="148">
        <f>D25-E25</f>
        <v>28034502</v>
      </c>
      <c r="G25" s="146"/>
    </row>
    <row r="26" spans="2:12" ht="17.25" x14ac:dyDescent="0.4">
      <c r="B26" s="144"/>
      <c r="C26" s="147" t="s">
        <v>159</v>
      </c>
      <c r="D26" s="148">
        <v>11863751.9</v>
      </c>
      <c r="E26" s="148">
        <v>88978.5</v>
      </c>
      <c r="F26" s="149">
        <f>D26-E26</f>
        <v>11774773.4</v>
      </c>
      <c r="G26" s="146"/>
    </row>
    <row r="27" spans="2:12" ht="4.5" customHeight="1" x14ac:dyDescent="0.25">
      <c r="B27" s="144"/>
      <c r="G27" s="146"/>
    </row>
    <row r="28" spans="2:12" ht="15.75" thickBot="1" x14ac:dyDescent="0.3">
      <c r="B28" s="144"/>
      <c r="F28" s="143">
        <f>F25+F26</f>
        <v>39809275.399999999</v>
      </c>
      <c r="G28" s="146"/>
    </row>
    <row r="29" spans="2:12" ht="15.75" thickTop="1" x14ac:dyDescent="0.25">
      <c r="B29" s="144"/>
      <c r="G29" s="146"/>
    </row>
    <row r="30" spans="2:12" ht="15.75" thickBot="1" x14ac:dyDescent="0.3">
      <c r="B30" s="135"/>
      <c r="C30" s="115"/>
      <c r="D30" s="115"/>
      <c r="E30" s="115"/>
      <c r="F30" s="115"/>
      <c r="G30" s="150"/>
    </row>
  </sheetData>
  <mergeCells count="49">
    <mergeCell ref="L3:L4"/>
    <mergeCell ref="L5:L6"/>
    <mergeCell ref="D5:D6"/>
    <mergeCell ref="C5:C6"/>
    <mergeCell ref="B5:B6"/>
    <mergeCell ref="J3:J4"/>
    <mergeCell ref="I3:I4"/>
    <mergeCell ref="H3:H4"/>
    <mergeCell ref="G3:G4"/>
    <mergeCell ref="E3:E4"/>
    <mergeCell ref="D3:D4"/>
    <mergeCell ref="C3:C4"/>
    <mergeCell ref="B3:B4"/>
    <mergeCell ref="J5:J6"/>
    <mergeCell ref="I5:I6"/>
    <mergeCell ref="H5:H6"/>
    <mergeCell ref="B18:B19"/>
    <mergeCell ref="C18:C19"/>
    <mergeCell ref="D18:D19"/>
    <mergeCell ref="E18:E19"/>
    <mergeCell ref="F16:F17"/>
    <mergeCell ref="K7:K9"/>
    <mergeCell ref="L18:L19"/>
    <mergeCell ref="G5:G6"/>
    <mergeCell ref="E5:E6"/>
    <mergeCell ref="G18:G19"/>
    <mergeCell ref="L7:L9"/>
    <mergeCell ref="K10:K12"/>
    <mergeCell ref="K13:K15"/>
    <mergeCell ref="J18:J19"/>
    <mergeCell ref="I18:I19"/>
    <mergeCell ref="H18:H19"/>
    <mergeCell ref="K18:K19"/>
    <mergeCell ref="B23:G23"/>
    <mergeCell ref="F3:F4"/>
    <mergeCell ref="F5:F6"/>
    <mergeCell ref="B1:L1"/>
    <mergeCell ref="B16:B17"/>
    <mergeCell ref="C16:C17"/>
    <mergeCell ref="D16:D17"/>
    <mergeCell ref="E16:E17"/>
    <mergeCell ref="G16:G17"/>
    <mergeCell ref="H16:H17"/>
    <mergeCell ref="I16:I17"/>
    <mergeCell ref="J16:J17"/>
    <mergeCell ref="K16:K17"/>
    <mergeCell ref="L16:L17"/>
    <mergeCell ref="K3:K4"/>
    <mergeCell ref="K5:K6"/>
  </mergeCells>
  <pageMargins left="0.23622047244094491" right="0.23622047244094491" top="0.74803149606299213" bottom="0.74803149606299213" header="0.31496062992125984" footer="0.31496062992125984"/>
  <pageSetup paperSize="5" scale="9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9"/>
  <sheetViews>
    <sheetView workbookViewId="0">
      <selection activeCell="D12" sqref="D12"/>
    </sheetView>
  </sheetViews>
  <sheetFormatPr defaultRowHeight="15" x14ac:dyDescent="0.25"/>
  <sheetData>
    <row r="1" spans="1:1" ht="23.45" customHeight="1" x14ac:dyDescent="0.35">
      <c r="A1" s="2" t="s">
        <v>46</v>
      </c>
    </row>
    <row r="3" spans="1:1" x14ac:dyDescent="0.25">
      <c r="A3" t="s">
        <v>47</v>
      </c>
    </row>
    <row r="5" spans="1:1" x14ac:dyDescent="0.25">
      <c r="A5" t="s">
        <v>48</v>
      </c>
    </row>
    <row r="6" spans="1:1" x14ac:dyDescent="0.25">
      <c r="A6" s="1" t="s">
        <v>49</v>
      </c>
    </row>
    <row r="9" spans="1:1" x14ac:dyDescent="0.25">
      <c r="A9" t="s">
        <v>50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Form 2 - SIPB_DBP</vt:lpstr>
      <vt:lpstr>Form 2 - SIPB TL7</vt:lpstr>
      <vt:lpstr>Form 2 - SIPB TL8</vt:lpstr>
      <vt:lpstr>Form 2 - SIPB TL9</vt:lpstr>
      <vt:lpstr>Form 2 - SIPB TL10</vt:lpstr>
      <vt:lpstr>Form 2 - SIPB TL11</vt:lpstr>
      <vt:lpstr>Form 2 - SIPB TL12</vt:lpstr>
      <vt:lpstr>SUMMARY_PAYMENT2025_2NDQTR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ADMIN</cp:lastModifiedBy>
  <cp:lastPrinted>2026-03-25T04:39:36Z</cp:lastPrinted>
  <dcterms:created xsi:type="dcterms:W3CDTF">2015-06-05T18:17:20Z</dcterms:created>
  <dcterms:modified xsi:type="dcterms:W3CDTF">2026-04-06T04:59:17Z</dcterms:modified>
  <cp:category/>
</cp:coreProperties>
</file>