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ASPIRE 4\Documents\jimby cute\2026 files\APP 2026\TO DO before January 31\"/>
    </mc:Choice>
  </mc:AlternateContent>
  <xr:revisionPtr revIDLastSave="0" documentId="13_ncr:1_{B5BE87CB-AEF3-481C-A3F2-7CDBB23325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MP" sheetId="5" r:id="rId1"/>
  </sheets>
  <externalReferences>
    <externalReference r:id="rId2"/>
  </externalReferences>
  <definedNames>
    <definedName name="_xlnm.Print_Titles" localSheetId="0">PPMP!$7:$8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64" i="5" l="1"/>
  <c r="L10" i="5"/>
  <c r="L464" i="5"/>
  <c r="K463" i="5"/>
  <c r="K462" i="5"/>
  <c r="G462" i="5"/>
  <c r="H462" i="5"/>
  <c r="I462" i="5"/>
  <c r="G463" i="5"/>
  <c r="H463" i="5"/>
  <c r="I463" i="5"/>
  <c r="K461" i="5"/>
  <c r="K460" i="5"/>
  <c r="K459" i="5"/>
  <c r="K458" i="5"/>
  <c r="K457" i="5"/>
  <c r="G457" i="5"/>
  <c r="H457" i="5"/>
  <c r="I457" i="5"/>
  <c r="G458" i="5"/>
  <c r="H458" i="5"/>
  <c r="I458" i="5"/>
  <c r="G459" i="5"/>
  <c r="H459" i="5"/>
  <c r="I459" i="5"/>
  <c r="G460" i="5"/>
  <c r="H460" i="5"/>
  <c r="I460" i="5" s="1"/>
  <c r="G461" i="5"/>
  <c r="H461" i="5" s="1"/>
  <c r="I461" i="5" s="1"/>
  <c r="K453" i="5"/>
  <c r="K454" i="5"/>
  <c r="K455" i="5"/>
  <c r="K456" i="5"/>
  <c r="K452" i="5"/>
  <c r="G452" i="5"/>
  <c r="H452" i="5"/>
  <c r="I452" i="5"/>
  <c r="G453" i="5"/>
  <c r="H453" i="5"/>
  <c r="I453" i="5"/>
  <c r="G454" i="5"/>
  <c r="H454" i="5" s="1"/>
  <c r="I454" i="5" s="1"/>
  <c r="G455" i="5"/>
  <c r="H455" i="5" s="1"/>
  <c r="I455" i="5" s="1"/>
  <c r="G456" i="5"/>
  <c r="H456" i="5"/>
  <c r="I456" i="5" s="1"/>
  <c r="K451" i="5"/>
  <c r="K450" i="5"/>
  <c r="K449" i="5"/>
  <c r="K448" i="5"/>
  <c r="K447" i="5"/>
  <c r="G447" i="5"/>
  <c r="H447" i="5" s="1"/>
  <c r="I447" i="5" s="1"/>
  <c r="G448" i="5"/>
  <c r="H448" i="5"/>
  <c r="I448" i="5" s="1"/>
  <c r="G449" i="5"/>
  <c r="H449" i="5"/>
  <c r="I449" i="5"/>
  <c r="G450" i="5"/>
  <c r="H450" i="5" s="1"/>
  <c r="I450" i="5" s="1"/>
  <c r="G451" i="5"/>
  <c r="H451" i="5"/>
  <c r="I451" i="5"/>
  <c r="K445" i="5"/>
  <c r="K446" i="5"/>
  <c r="K444" i="5"/>
  <c r="K443" i="5"/>
  <c r="K442" i="5"/>
  <c r="G442" i="5"/>
  <c r="H442" i="5" s="1"/>
  <c r="I442" i="5" s="1"/>
  <c r="G443" i="5"/>
  <c r="H443" i="5" s="1"/>
  <c r="I443" i="5" s="1"/>
  <c r="G444" i="5"/>
  <c r="H444" i="5"/>
  <c r="I444" i="5"/>
  <c r="G445" i="5"/>
  <c r="H445" i="5" s="1"/>
  <c r="I445" i="5" s="1"/>
  <c r="G446" i="5"/>
  <c r="H446" i="5"/>
  <c r="I446" i="5"/>
  <c r="K441" i="5"/>
  <c r="K440" i="5"/>
  <c r="K439" i="5"/>
  <c r="K438" i="5"/>
  <c r="K437" i="5"/>
  <c r="G437" i="5"/>
  <c r="H437" i="5" s="1"/>
  <c r="I437" i="5" s="1"/>
  <c r="G438" i="5"/>
  <c r="H438" i="5"/>
  <c r="I438" i="5"/>
  <c r="G439" i="5"/>
  <c r="H439" i="5" s="1"/>
  <c r="I439" i="5" s="1"/>
  <c r="G440" i="5"/>
  <c r="H440" i="5"/>
  <c r="I440" i="5"/>
  <c r="G441" i="5"/>
  <c r="H441" i="5" s="1"/>
  <c r="I441" i="5" s="1"/>
  <c r="K436" i="5"/>
  <c r="K435" i="5"/>
  <c r="K434" i="5"/>
  <c r="K433" i="5"/>
  <c r="K432" i="5"/>
  <c r="G432" i="5"/>
  <c r="H432" i="5" s="1"/>
  <c r="I432" i="5" s="1"/>
  <c r="G433" i="5"/>
  <c r="H433" i="5"/>
  <c r="I433" i="5" s="1"/>
  <c r="G434" i="5"/>
  <c r="H434" i="5" s="1"/>
  <c r="I434" i="5" s="1"/>
  <c r="G435" i="5"/>
  <c r="H435" i="5" s="1"/>
  <c r="I435" i="5" s="1"/>
  <c r="G436" i="5"/>
  <c r="H436" i="5" s="1"/>
  <c r="I436" i="5" s="1"/>
  <c r="K428" i="5"/>
  <c r="K429" i="5"/>
  <c r="K430" i="5"/>
  <c r="K431" i="5"/>
  <c r="K427" i="5"/>
  <c r="G427" i="5"/>
  <c r="H427" i="5" s="1"/>
  <c r="I427" i="5" s="1"/>
  <c r="G428" i="5"/>
  <c r="H428" i="5" s="1"/>
  <c r="I428" i="5" s="1"/>
  <c r="G429" i="5"/>
  <c r="H429" i="5"/>
  <c r="I429" i="5" s="1"/>
  <c r="G430" i="5"/>
  <c r="H430" i="5" s="1"/>
  <c r="I430" i="5" s="1"/>
  <c r="G431" i="5"/>
  <c r="H431" i="5"/>
  <c r="I431" i="5"/>
  <c r="K426" i="5"/>
  <c r="K425" i="5"/>
  <c r="K424" i="5"/>
  <c r="K423" i="5"/>
  <c r="K422" i="5"/>
  <c r="G426" i="5"/>
  <c r="H426" i="5" s="1"/>
  <c r="I426" i="5" s="1"/>
  <c r="G425" i="5"/>
  <c r="H425" i="5" s="1"/>
  <c r="I425" i="5" s="1"/>
  <c r="G424" i="5"/>
  <c r="H424" i="5" s="1"/>
  <c r="I424" i="5" s="1"/>
  <c r="G423" i="5"/>
  <c r="H423" i="5" s="1"/>
  <c r="I423" i="5" s="1"/>
  <c r="G422" i="5"/>
  <c r="H422" i="5" s="1"/>
  <c r="I422" i="5" s="1"/>
  <c r="K421" i="5"/>
  <c r="K420" i="5"/>
  <c r="K419" i="5"/>
  <c r="K418" i="5"/>
  <c r="K417" i="5"/>
  <c r="G421" i="5"/>
  <c r="H421" i="5" s="1"/>
  <c r="I421" i="5" s="1"/>
  <c r="G420" i="5"/>
  <c r="H420" i="5" s="1"/>
  <c r="I420" i="5" s="1"/>
  <c r="G418" i="5"/>
  <c r="H418" i="5" s="1"/>
  <c r="I418" i="5" s="1"/>
  <c r="G419" i="5"/>
  <c r="H419" i="5" s="1"/>
  <c r="I419" i="5" s="1"/>
  <c r="G417" i="5"/>
  <c r="H417" i="5" s="1"/>
  <c r="I417" i="5" s="1"/>
  <c r="K416" i="5"/>
  <c r="K415" i="5"/>
  <c r="K414" i="5"/>
  <c r="K413" i="5"/>
  <c r="K412" i="5"/>
  <c r="G413" i="5"/>
  <c r="H413" i="5"/>
  <c r="I413" i="5" s="1"/>
  <c r="G414" i="5"/>
  <c r="H414" i="5" s="1"/>
  <c r="I414" i="5" s="1"/>
  <c r="G415" i="5"/>
  <c r="H415" i="5" s="1"/>
  <c r="I415" i="5" s="1"/>
  <c r="G416" i="5"/>
  <c r="H416" i="5" s="1"/>
  <c r="I416" i="5" s="1"/>
  <c r="G412" i="5"/>
  <c r="H412" i="5" s="1"/>
  <c r="I412" i="5" s="1"/>
  <c r="K411" i="5"/>
  <c r="K410" i="5"/>
  <c r="K409" i="5"/>
  <c r="K408" i="5"/>
  <c r="K407" i="5"/>
  <c r="G410" i="5"/>
  <c r="H410" i="5" s="1"/>
  <c r="I410" i="5" s="1"/>
  <c r="G411" i="5"/>
  <c r="H411" i="5" s="1"/>
  <c r="I411" i="5" s="1"/>
  <c r="G409" i="5"/>
  <c r="H409" i="5" s="1"/>
  <c r="I409" i="5" s="1"/>
  <c r="G407" i="5"/>
  <c r="H407" i="5" s="1"/>
  <c r="I407" i="5" s="1"/>
  <c r="G408" i="5"/>
  <c r="H408" i="5" s="1"/>
  <c r="I408" i="5" s="1"/>
  <c r="K402" i="5"/>
  <c r="K403" i="5"/>
  <c r="K404" i="5"/>
  <c r="K405" i="5"/>
  <c r="K406" i="5"/>
  <c r="G403" i="5"/>
  <c r="H403" i="5" s="1"/>
  <c r="I403" i="5" s="1"/>
  <c r="G404" i="5"/>
  <c r="H404" i="5" s="1"/>
  <c r="I404" i="5" s="1"/>
  <c r="G405" i="5"/>
  <c r="H405" i="5" s="1"/>
  <c r="I405" i="5" s="1"/>
  <c r="G406" i="5"/>
  <c r="H406" i="5" s="1"/>
  <c r="I406" i="5" s="1"/>
  <c r="G402" i="5"/>
  <c r="H402" i="5" s="1"/>
  <c r="I402" i="5" s="1"/>
  <c r="K401" i="5"/>
  <c r="K400" i="5"/>
  <c r="K399" i="5"/>
  <c r="K398" i="5"/>
  <c r="K397" i="5"/>
  <c r="G401" i="5"/>
  <c r="H401" i="5" s="1"/>
  <c r="I401" i="5" s="1"/>
  <c r="G400" i="5"/>
  <c r="H400" i="5" s="1"/>
  <c r="I400" i="5" s="1"/>
  <c r="G399" i="5"/>
  <c r="H399" i="5" s="1"/>
  <c r="I399" i="5" s="1"/>
  <c r="G398" i="5"/>
  <c r="H398" i="5" s="1"/>
  <c r="I398" i="5" s="1"/>
  <c r="G397" i="5"/>
  <c r="H397" i="5" s="1"/>
  <c r="I397" i="5" s="1"/>
  <c r="K396" i="5"/>
  <c r="K395" i="5"/>
  <c r="K394" i="5"/>
  <c r="K393" i="5"/>
  <c r="K392" i="5"/>
  <c r="K391" i="5"/>
  <c r="G391" i="5"/>
  <c r="H391" i="5" s="1"/>
  <c r="I391" i="5" s="1"/>
  <c r="G392" i="5"/>
  <c r="H392" i="5" s="1"/>
  <c r="I392" i="5" s="1"/>
  <c r="G393" i="5"/>
  <c r="H393" i="5" s="1"/>
  <c r="I393" i="5" s="1"/>
  <c r="G394" i="5"/>
  <c r="H394" i="5" s="1"/>
  <c r="I394" i="5" s="1"/>
  <c r="G395" i="5"/>
  <c r="H395" i="5" s="1"/>
  <c r="I395" i="5" s="1"/>
  <c r="G396" i="5"/>
  <c r="H396" i="5" s="1"/>
  <c r="I396" i="5" s="1"/>
  <c r="K390" i="5"/>
  <c r="K389" i="5"/>
  <c r="K388" i="5"/>
  <c r="K387" i="5"/>
  <c r="K386" i="5"/>
  <c r="G386" i="5"/>
  <c r="H386" i="5" s="1"/>
  <c r="I386" i="5" s="1"/>
  <c r="G387" i="5"/>
  <c r="H387" i="5" s="1"/>
  <c r="I387" i="5" s="1"/>
  <c r="G388" i="5"/>
  <c r="H388" i="5" s="1"/>
  <c r="I388" i="5" s="1"/>
  <c r="G389" i="5"/>
  <c r="H389" i="5" s="1"/>
  <c r="I389" i="5" s="1"/>
  <c r="G390" i="5"/>
  <c r="H390" i="5" s="1"/>
  <c r="I390" i="5" s="1"/>
  <c r="K382" i="5"/>
  <c r="K383" i="5"/>
  <c r="K384" i="5"/>
  <c r="K385" i="5"/>
  <c r="K381" i="5"/>
  <c r="G382" i="5"/>
  <c r="H382" i="5" s="1"/>
  <c r="I382" i="5" s="1"/>
  <c r="G383" i="5"/>
  <c r="H383" i="5" s="1"/>
  <c r="I383" i="5" s="1"/>
  <c r="G384" i="5"/>
  <c r="H384" i="5" s="1"/>
  <c r="I384" i="5" s="1"/>
  <c r="G385" i="5"/>
  <c r="H385" i="5" s="1"/>
  <c r="I385" i="5" s="1"/>
  <c r="G381" i="5"/>
  <c r="H381" i="5" s="1"/>
  <c r="I381" i="5" s="1"/>
  <c r="K380" i="5"/>
  <c r="K379" i="5"/>
  <c r="K378" i="5"/>
  <c r="K377" i="5"/>
  <c r="K376" i="5"/>
  <c r="G380" i="5"/>
  <c r="H380" i="5" s="1"/>
  <c r="I380" i="5" s="1"/>
  <c r="G376" i="5"/>
  <c r="H376" i="5" s="1"/>
  <c r="I376" i="5" s="1"/>
  <c r="G377" i="5"/>
  <c r="H377" i="5" s="1"/>
  <c r="I377" i="5" s="1"/>
  <c r="G378" i="5"/>
  <c r="H378" i="5" s="1"/>
  <c r="I378" i="5" s="1"/>
  <c r="G379" i="5"/>
  <c r="H379" i="5" s="1"/>
  <c r="I379" i="5" s="1"/>
  <c r="K375" i="5"/>
  <c r="K374" i="5"/>
  <c r="K373" i="5"/>
  <c r="K372" i="5"/>
  <c r="K371" i="5"/>
  <c r="K370" i="5"/>
  <c r="G375" i="5"/>
  <c r="H375" i="5" s="1"/>
  <c r="I375" i="5" s="1"/>
  <c r="G374" i="5"/>
  <c r="H374" i="5" s="1"/>
  <c r="I374" i="5" s="1"/>
  <c r="G373" i="5"/>
  <c r="H373" i="5" s="1"/>
  <c r="I373" i="5" s="1"/>
  <c r="G372" i="5"/>
  <c r="H372" i="5" s="1"/>
  <c r="I372" i="5" s="1"/>
  <c r="G370" i="5"/>
  <c r="H370" i="5"/>
  <c r="I370" i="5" s="1"/>
  <c r="G371" i="5"/>
  <c r="H371" i="5" s="1"/>
  <c r="I371" i="5" s="1"/>
  <c r="K367" i="5"/>
  <c r="K368" i="5"/>
  <c r="K369" i="5"/>
  <c r="K366" i="5"/>
  <c r="K365" i="5"/>
  <c r="G369" i="5"/>
  <c r="H369" i="5" s="1"/>
  <c r="I369" i="5" s="1"/>
  <c r="G368" i="5"/>
  <c r="H368" i="5" s="1"/>
  <c r="I368" i="5" s="1"/>
  <c r="G367" i="5"/>
  <c r="H367" i="5" s="1"/>
  <c r="I367" i="5" s="1"/>
  <c r="G366" i="5"/>
  <c r="H366" i="5" s="1"/>
  <c r="I366" i="5" s="1"/>
  <c r="G365" i="5"/>
  <c r="H365" i="5" s="1"/>
  <c r="I365" i="5" s="1"/>
  <c r="K364" i="5"/>
  <c r="K363" i="5"/>
  <c r="K362" i="5"/>
  <c r="K361" i="5"/>
  <c r="K360" i="5"/>
  <c r="G364" i="5"/>
  <c r="H364" i="5" s="1"/>
  <c r="I364" i="5" s="1"/>
  <c r="G360" i="5"/>
  <c r="H360" i="5" s="1"/>
  <c r="I360" i="5" s="1"/>
  <c r="G361" i="5"/>
  <c r="H361" i="5" s="1"/>
  <c r="I361" i="5" s="1"/>
  <c r="G362" i="5"/>
  <c r="H362" i="5" s="1"/>
  <c r="I362" i="5" s="1"/>
  <c r="G363" i="5"/>
  <c r="H363" i="5" s="1"/>
  <c r="I363" i="5" s="1"/>
  <c r="K356" i="5"/>
  <c r="K357" i="5"/>
  <c r="K358" i="5"/>
  <c r="K359" i="5"/>
  <c r="K355" i="5"/>
  <c r="G355" i="5"/>
  <c r="H355" i="5" s="1"/>
  <c r="I355" i="5" s="1"/>
  <c r="G356" i="5"/>
  <c r="H356" i="5" s="1"/>
  <c r="I356" i="5" s="1"/>
  <c r="G357" i="5"/>
  <c r="H357" i="5" s="1"/>
  <c r="I357" i="5" s="1"/>
  <c r="G358" i="5"/>
  <c r="H358" i="5" s="1"/>
  <c r="I358" i="5" s="1"/>
  <c r="G359" i="5"/>
  <c r="H359" i="5" s="1"/>
  <c r="I359" i="5" s="1"/>
  <c r="K354" i="5"/>
  <c r="K350" i="5"/>
  <c r="K351" i="5"/>
  <c r="K352" i="5"/>
  <c r="K353" i="5"/>
  <c r="K349" i="5"/>
  <c r="G349" i="5"/>
  <c r="H349" i="5" s="1"/>
  <c r="I349" i="5" s="1"/>
  <c r="G350" i="5"/>
  <c r="H350" i="5" s="1"/>
  <c r="I350" i="5" s="1"/>
  <c r="G351" i="5"/>
  <c r="H351" i="5" s="1"/>
  <c r="I351" i="5" s="1"/>
  <c r="G352" i="5"/>
  <c r="H352" i="5" s="1"/>
  <c r="I352" i="5" s="1"/>
  <c r="G353" i="5"/>
  <c r="H353" i="5" s="1"/>
  <c r="I353" i="5" s="1"/>
  <c r="G354" i="5"/>
  <c r="H354" i="5" s="1"/>
  <c r="I354" i="5" s="1"/>
  <c r="K348" i="5"/>
  <c r="K347" i="5"/>
  <c r="K346" i="5"/>
  <c r="K345" i="5"/>
  <c r="K344" i="5"/>
  <c r="G346" i="5"/>
  <c r="H346" i="5" s="1"/>
  <c r="I346" i="5" s="1"/>
  <c r="G347" i="5"/>
  <c r="H347" i="5" s="1"/>
  <c r="I347" i="5" s="1"/>
  <c r="G348" i="5"/>
  <c r="H348" i="5" s="1"/>
  <c r="I348" i="5" s="1"/>
  <c r="G345" i="5"/>
  <c r="H345" i="5" s="1"/>
  <c r="I345" i="5" s="1"/>
  <c r="G344" i="5"/>
  <c r="H344" i="5" s="1"/>
  <c r="I344" i="5" s="1"/>
  <c r="K342" i="5"/>
  <c r="K343" i="5"/>
  <c r="K341" i="5"/>
  <c r="K340" i="5"/>
  <c r="K339" i="5"/>
  <c r="G339" i="5"/>
  <c r="H339" i="5" s="1"/>
  <c r="I339" i="5" s="1"/>
  <c r="G340" i="5"/>
  <c r="H340" i="5" s="1"/>
  <c r="I340" i="5" s="1"/>
  <c r="G341" i="5"/>
  <c r="H341" i="5" s="1"/>
  <c r="I341" i="5" s="1"/>
  <c r="G342" i="5"/>
  <c r="H342" i="5" s="1"/>
  <c r="I342" i="5" s="1"/>
  <c r="G343" i="5"/>
  <c r="H343" i="5" s="1"/>
  <c r="I343" i="5" s="1"/>
  <c r="K335" i="5"/>
  <c r="K336" i="5"/>
  <c r="K337" i="5"/>
  <c r="K338" i="5"/>
  <c r="K334" i="5"/>
  <c r="G334" i="5"/>
  <c r="H334" i="5" s="1"/>
  <c r="I334" i="5" s="1"/>
  <c r="G335" i="5"/>
  <c r="H335" i="5" s="1"/>
  <c r="I335" i="5" s="1"/>
  <c r="G336" i="5"/>
  <c r="H336" i="5" s="1"/>
  <c r="I336" i="5" s="1"/>
  <c r="G337" i="5"/>
  <c r="H337" i="5" s="1"/>
  <c r="I337" i="5" s="1"/>
  <c r="G338" i="5"/>
  <c r="H338" i="5" s="1"/>
  <c r="I338" i="5" s="1"/>
  <c r="K333" i="5"/>
  <c r="K332" i="5"/>
  <c r="K331" i="5"/>
  <c r="K330" i="5"/>
  <c r="K329" i="5"/>
  <c r="G333" i="5"/>
  <c r="H333" i="5" s="1"/>
  <c r="I333" i="5" s="1"/>
  <c r="G332" i="5"/>
  <c r="H332" i="5" s="1"/>
  <c r="I332" i="5" s="1"/>
  <c r="G331" i="5"/>
  <c r="H331" i="5" s="1"/>
  <c r="I331" i="5" s="1"/>
  <c r="G329" i="5"/>
  <c r="H329" i="5" s="1"/>
  <c r="I329" i="5" s="1"/>
  <c r="G330" i="5"/>
  <c r="H330" i="5" s="1"/>
  <c r="I330" i="5" s="1"/>
  <c r="K328" i="5"/>
  <c r="K327" i="5"/>
  <c r="K326" i="5"/>
  <c r="K323" i="5"/>
  <c r="K324" i="5"/>
  <c r="K325" i="5"/>
  <c r="G323" i="5"/>
  <c r="H323" i="5" s="1"/>
  <c r="I323" i="5" s="1"/>
  <c r="G324" i="5"/>
  <c r="H324" i="5" s="1"/>
  <c r="I324" i="5" s="1"/>
  <c r="G325" i="5"/>
  <c r="H325" i="5" s="1"/>
  <c r="I325" i="5" s="1"/>
  <c r="G326" i="5"/>
  <c r="H326" i="5" s="1"/>
  <c r="I326" i="5" s="1"/>
  <c r="G327" i="5"/>
  <c r="H327" i="5" s="1"/>
  <c r="I327" i="5" s="1"/>
  <c r="G328" i="5"/>
  <c r="H328" i="5" s="1"/>
  <c r="I328" i="5" s="1"/>
  <c r="K322" i="5"/>
  <c r="K321" i="5"/>
  <c r="K320" i="5"/>
  <c r="K319" i="5"/>
  <c r="K318" i="5"/>
  <c r="G318" i="5"/>
  <c r="H318" i="5" s="1"/>
  <c r="I318" i="5" s="1"/>
  <c r="G319" i="5"/>
  <c r="H319" i="5" s="1"/>
  <c r="I319" i="5" s="1"/>
  <c r="G320" i="5"/>
  <c r="H320" i="5" s="1"/>
  <c r="I320" i="5" s="1"/>
  <c r="G321" i="5"/>
  <c r="H321" i="5" s="1"/>
  <c r="I321" i="5" s="1"/>
  <c r="G322" i="5"/>
  <c r="H322" i="5" s="1"/>
  <c r="I322" i="5" s="1"/>
  <c r="K317" i="5" l="1"/>
  <c r="K316" i="5"/>
  <c r="K315" i="5"/>
  <c r="K314" i="5"/>
  <c r="K313" i="5"/>
  <c r="G317" i="5"/>
  <c r="H317" i="5" s="1"/>
  <c r="I317" i="5" s="1"/>
  <c r="G316" i="5"/>
  <c r="H316" i="5" s="1"/>
  <c r="I316" i="5" s="1"/>
  <c r="G315" i="5"/>
  <c r="H315" i="5" s="1"/>
  <c r="I315" i="5" s="1"/>
  <c r="G313" i="5"/>
  <c r="H313" i="5" s="1"/>
  <c r="I313" i="5" s="1"/>
  <c r="G314" i="5"/>
  <c r="H314" i="5" s="1"/>
  <c r="I314" i="5" s="1"/>
  <c r="K312" i="5"/>
  <c r="K311" i="5"/>
  <c r="K310" i="5"/>
  <c r="K309" i="5"/>
  <c r="K308" i="5"/>
  <c r="G311" i="5"/>
  <c r="H311" i="5" s="1"/>
  <c r="I311" i="5" s="1"/>
  <c r="G312" i="5"/>
  <c r="H312" i="5" s="1"/>
  <c r="I312" i="5" s="1"/>
  <c r="G310" i="5"/>
  <c r="H310" i="5" s="1"/>
  <c r="I310" i="5" s="1"/>
  <c r="G308" i="5"/>
  <c r="H308" i="5" s="1"/>
  <c r="I308" i="5" s="1"/>
  <c r="G309" i="5"/>
  <c r="H309" i="5" s="1"/>
  <c r="I309" i="5" s="1"/>
  <c r="K307" i="5"/>
  <c r="K306" i="5"/>
  <c r="K305" i="5"/>
  <c r="K304" i="5"/>
  <c r="K303" i="5"/>
  <c r="K302" i="5"/>
  <c r="G302" i="5"/>
  <c r="H302" i="5" s="1"/>
  <c r="I302" i="5" s="1"/>
  <c r="G303" i="5"/>
  <c r="H303" i="5" s="1"/>
  <c r="I303" i="5" s="1"/>
  <c r="G304" i="5"/>
  <c r="H304" i="5" s="1"/>
  <c r="I304" i="5" s="1"/>
  <c r="G305" i="5"/>
  <c r="H305" i="5" s="1"/>
  <c r="I305" i="5" s="1"/>
  <c r="G306" i="5"/>
  <c r="H306" i="5" s="1"/>
  <c r="I306" i="5" s="1"/>
  <c r="G307" i="5"/>
  <c r="H307" i="5" s="1"/>
  <c r="I307" i="5" s="1"/>
  <c r="K301" i="5"/>
  <c r="K300" i="5"/>
  <c r="K299" i="5"/>
  <c r="K298" i="5"/>
  <c r="K297" i="5"/>
  <c r="K296" i="5"/>
  <c r="G301" i="5"/>
  <c r="H301" i="5" s="1"/>
  <c r="I301" i="5" s="1"/>
  <c r="G300" i="5"/>
  <c r="H300" i="5" s="1"/>
  <c r="I300" i="5" s="1"/>
  <c r="G299" i="5"/>
  <c r="H299" i="5" s="1"/>
  <c r="I299" i="5" s="1"/>
  <c r="G296" i="5"/>
  <c r="H296" i="5" s="1"/>
  <c r="I296" i="5" s="1"/>
  <c r="G297" i="5"/>
  <c r="H297" i="5" s="1"/>
  <c r="I297" i="5" s="1"/>
  <c r="G298" i="5"/>
  <c r="H298" i="5" s="1"/>
  <c r="I298" i="5" s="1"/>
  <c r="K289" i="5"/>
  <c r="K290" i="5"/>
  <c r="K291" i="5"/>
  <c r="K292" i="5"/>
  <c r="K293" i="5"/>
  <c r="K294" i="5"/>
  <c r="K295" i="5"/>
  <c r="K288" i="5"/>
  <c r="G295" i="5"/>
  <c r="H295" i="5" s="1"/>
  <c r="I295" i="5" s="1"/>
  <c r="G294" i="5"/>
  <c r="H294" i="5" s="1"/>
  <c r="I294" i="5" s="1"/>
  <c r="G293" i="5"/>
  <c r="H293" i="5" s="1"/>
  <c r="I293" i="5" s="1"/>
  <c r="G288" i="5"/>
  <c r="H288" i="5" s="1"/>
  <c r="I288" i="5" s="1"/>
  <c r="G289" i="5"/>
  <c r="H289" i="5" s="1"/>
  <c r="I289" i="5" s="1"/>
  <c r="G290" i="5"/>
  <c r="H290" i="5" s="1"/>
  <c r="I290" i="5" s="1"/>
  <c r="G291" i="5"/>
  <c r="H291" i="5" s="1"/>
  <c r="I291" i="5" s="1"/>
  <c r="G292" i="5"/>
  <c r="H292" i="5" s="1"/>
  <c r="I292" i="5" s="1"/>
  <c r="K287" i="5"/>
  <c r="K286" i="5"/>
  <c r="K285" i="5"/>
  <c r="K284" i="5"/>
  <c r="K283" i="5"/>
  <c r="G283" i="5"/>
  <c r="H283" i="5" s="1"/>
  <c r="I283" i="5" s="1"/>
  <c r="G284" i="5"/>
  <c r="H284" i="5" s="1"/>
  <c r="I284" i="5" s="1"/>
  <c r="G285" i="5"/>
  <c r="H285" i="5" s="1"/>
  <c r="I285" i="5" s="1"/>
  <c r="G286" i="5"/>
  <c r="H286" i="5" s="1"/>
  <c r="I286" i="5" s="1"/>
  <c r="G287" i="5"/>
  <c r="H287" i="5" s="1"/>
  <c r="I287" i="5" s="1"/>
  <c r="K282" i="5"/>
  <c r="G282" i="5"/>
  <c r="H282" i="5" s="1"/>
  <c r="I282" i="5" s="1"/>
  <c r="K281" i="5" l="1"/>
  <c r="G281" i="5"/>
  <c r="H281" i="5" s="1"/>
  <c r="I281" i="5" s="1"/>
  <c r="K280" i="5"/>
  <c r="G280" i="5"/>
  <c r="H280" i="5" s="1"/>
  <c r="I280" i="5" s="1"/>
  <c r="K279" i="5"/>
  <c r="G279" i="5"/>
  <c r="H279" i="5" s="1"/>
  <c r="I279" i="5" s="1"/>
  <c r="K278" i="5"/>
  <c r="G278" i="5"/>
  <c r="H278" i="5" s="1"/>
  <c r="I278" i="5" s="1"/>
  <c r="K277" i="5"/>
  <c r="G277" i="5"/>
  <c r="H277" i="5" s="1"/>
  <c r="I277" i="5" s="1"/>
  <c r="K276" i="5"/>
  <c r="G276" i="5"/>
  <c r="H276" i="5" s="1"/>
  <c r="I276" i="5" s="1"/>
  <c r="K275" i="5"/>
  <c r="G275" i="5"/>
  <c r="H275" i="5" s="1"/>
  <c r="I275" i="5" s="1"/>
  <c r="K274" i="5"/>
  <c r="G274" i="5"/>
  <c r="H274" i="5" s="1"/>
  <c r="I274" i="5" s="1"/>
  <c r="K273" i="5"/>
  <c r="G273" i="5"/>
  <c r="H273" i="5" s="1"/>
  <c r="I273" i="5" s="1"/>
  <c r="K272" i="5"/>
  <c r="G272" i="5"/>
  <c r="H272" i="5" s="1"/>
  <c r="I272" i="5" s="1"/>
  <c r="K271" i="5"/>
  <c r="G271" i="5"/>
  <c r="H271" i="5" s="1"/>
  <c r="I271" i="5" s="1"/>
  <c r="K270" i="5"/>
  <c r="G270" i="5"/>
  <c r="H270" i="5" s="1"/>
  <c r="I270" i="5" s="1"/>
  <c r="K269" i="5"/>
  <c r="G269" i="5"/>
  <c r="H269" i="5" s="1"/>
  <c r="I269" i="5" s="1"/>
  <c r="K268" i="5"/>
  <c r="G268" i="5"/>
  <c r="H268" i="5" s="1"/>
  <c r="I268" i="5" s="1"/>
  <c r="K267" i="5"/>
  <c r="G267" i="5"/>
  <c r="H267" i="5" s="1"/>
  <c r="I267" i="5" s="1"/>
  <c r="K266" i="5"/>
  <c r="G266" i="5"/>
  <c r="H266" i="5" s="1"/>
  <c r="I266" i="5" s="1"/>
  <c r="K265" i="5"/>
  <c r="G265" i="5"/>
  <c r="H265" i="5" s="1"/>
  <c r="I265" i="5" s="1"/>
  <c r="K264" i="5"/>
  <c r="G264" i="5"/>
  <c r="H264" i="5" s="1"/>
  <c r="I264" i="5" s="1"/>
  <c r="K263" i="5"/>
  <c r="G263" i="5"/>
  <c r="H263" i="5" s="1"/>
  <c r="I263" i="5" s="1"/>
  <c r="K262" i="5"/>
  <c r="G262" i="5"/>
  <c r="H262" i="5" s="1"/>
  <c r="I262" i="5" s="1"/>
  <c r="K261" i="5"/>
  <c r="G261" i="5"/>
  <c r="H261" i="5" s="1"/>
  <c r="I261" i="5" s="1"/>
  <c r="L12" i="5"/>
  <c r="K12" i="5" s="1"/>
  <c r="G73" i="5" l="1"/>
  <c r="H73" i="5" s="1"/>
  <c r="I73" i="5" s="1"/>
  <c r="K73" i="5"/>
  <c r="G72" i="5"/>
  <c r="H72" i="5" s="1"/>
  <c r="I72" i="5" s="1"/>
  <c r="K72" i="5"/>
  <c r="G71" i="5"/>
  <c r="H71" i="5" s="1"/>
  <c r="I71" i="5" s="1"/>
  <c r="K71" i="5"/>
  <c r="G70" i="5"/>
  <c r="H70" i="5" s="1"/>
  <c r="I70" i="5" s="1"/>
  <c r="K70" i="5"/>
  <c r="G68" i="5"/>
  <c r="H68" i="5" s="1"/>
  <c r="I68" i="5" s="1"/>
  <c r="K68" i="5"/>
  <c r="G67" i="5"/>
  <c r="H67" i="5" s="1"/>
  <c r="I67" i="5" s="1"/>
  <c r="K67" i="5"/>
  <c r="G66" i="5"/>
  <c r="H66" i="5" s="1"/>
  <c r="I66" i="5" s="1"/>
  <c r="K66" i="5"/>
  <c r="G64" i="5"/>
  <c r="H64" i="5" s="1"/>
  <c r="I64" i="5" s="1"/>
  <c r="K64" i="5"/>
  <c r="G63" i="5"/>
  <c r="H63" i="5" s="1"/>
  <c r="I63" i="5" s="1"/>
  <c r="K63" i="5"/>
  <c r="G62" i="5"/>
  <c r="H62" i="5" s="1"/>
  <c r="I62" i="5" s="1"/>
  <c r="K62" i="5"/>
  <c r="G61" i="5"/>
  <c r="H61" i="5" s="1"/>
  <c r="I61" i="5" s="1"/>
  <c r="K61" i="5"/>
  <c r="G60" i="5"/>
  <c r="H60" i="5" s="1"/>
  <c r="I60" i="5" s="1"/>
  <c r="K60" i="5"/>
  <c r="G59" i="5"/>
  <c r="H59" i="5" s="1"/>
  <c r="I59" i="5" s="1"/>
  <c r="K59" i="5"/>
  <c r="G58" i="5"/>
  <c r="H58" i="5" s="1"/>
  <c r="I58" i="5" s="1"/>
  <c r="K58" i="5"/>
  <c r="L16" i="5"/>
  <c r="G259" i="5"/>
  <c r="H259" i="5" s="1"/>
  <c r="I259" i="5" s="1"/>
  <c r="K259" i="5"/>
  <c r="G258" i="5"/>
  <c r="H258" i="5" s="1"/>
  <c r="I258" i="5" s="1"/>
  <c r="K258" i="5"/>
  <c r="G257" i="5"/>
  <c r="H257" i="5" s="1"/>
  <c r="I257" i="5" s="1"/>
  <c r="K257" i="5"/>
  <c r="G256" i="5"/>
  <c r="H256" i="5" s="1"/>
  <c r="I256" i="5" s="1"/>
  <c r="K256" i="5"/>
  <c r="G255" i="5"/>
  <c r="H255" i="5" s="1"/>
  <c r="I255" i="5" s="1"/>
  <c r="K255" i="5"/>
  <c r="G254" i="5"/>
  <c r="H254" i="5" s="1"/>
  <c r="I254" i="5" s="1"/>
  <c r="K254" i="5"/>
  <c r="K253" i="5"/>
  <c r="G253" i="5"/>
  <c r="H253" i="5" s="1"/>
  <c r="I253" i="5" s="1"/>
  <c r="L18" i="5"/>
  <c r="G251" i="5"/>
  <c r="H251" i="5" s="1"/>
  <c r="I251" i="5" s="1"/>
  <c r="K251" i="5"/>
  <c r="G250" i="5"/>
  <c r="H250" i="5" s="1"/>
  <c r="I250" i="5" s="1"/>
  <c r="K250" i="5"/>
  <c r="G249" i="5"/>
  <c r="H249" i="5" s="1"/>
  <c r="I249" i="5" s="1"/>
  <c r="K249" i="5"/>
  <c r="G248" i="5"/>
  <c r="H248" i="5" s="1"/>
  <c r="I248" i="5" s="1"/>
  <c r="K248" i="5"/>
  <c r="G247" i="5"/>
  <c r="H247" i="5" s="1"/>
  <c r="I247" i="5" s="1"/>
  <c r="K247" i="5"/>
  <c r="G246" i="5"/>
  <c r="H246" i="5" s="1"/>
  <c r="I246" i="5" s="1"/>
  <c r="K246" i="5"/>
  <c r="G245" i="5"/>
  <c r="H245" i="5" s="1"/>
  <c r="I245" i="5" s="1"/>
  <c r="K245" i="5"/>
  <c r="G244" i="5"/>
  <c r="H244" i="5" s="1"/>
  <c r="I244" i="5" s="1"/>
  <c r="K244" i="5"/>
  <c r="G243" i="5"/>
  <c r="H243" i="5" s="1"/>
  <c r="I243" i="5" s="1"/>
  <c r="K243" i="5"/>
  <c r="G29" i="5"/>
  <c r="H29" i="5" s="1"/>
  <c r="I29" i="5" s="1"/>
  <c r="K29" i="5"/>
  <c r="L24" i="5"/>
  <c r="L23" i="5"/>
  <c r="G242" i="5"/>
  <c r="H242" i="5" s="1"/>
  <c r="I242" i="5" s="1"/>
  <c r="K242" i="5"/>
  <c r="L31" i="5"/>
  <c r="K241" i="5"/>
  <c r="G241" i="5"/>
  <c r="H241" i="5" s="1"/>
  <c r="I241" i="5" s="1"/>
  <c r="G239" i="5"/>
  <c r="H239" i="5" s="1"/>
  <c r="I239" i="5" s="1"/>
  <c r="K239" i="5"/>
  <c r="G238" i="5"/>
  <c r="H238" i="5" s="1"/>
  <c r="I238" i="5" s="1"/>
  <c r="K238" i="5"/>
  <c r="G237" i="5"/>
  <c r="H237" i="5" s="1"/>
  <c r="I237" i="5" s="1"/>
  <c r="K237" i="5"/>
  <c r="G236" i="5"/>
  <c r="H236" i="5" s="1"/>
  <c r="I236" i="5" s="1"/>
  <c r="K236" i="5"/>
  <c r="G235" i="5"/>
  <c r="H235" i="5" s="1"/>
  <c r="I235" i="5" s="1"/>
  <c r="K235" i="5"/>
  <c r="L38" i="5"/>
  <c r="K234" i="5" l="1"/>
  <c r="G234" i="5"/>
  <c r="H234" i="5" s="1"/>
  <c r="I234" i="5" s="1"/>
  <c r="G232" i="5"/>
  <c r="H232" i="5" s="1"/>
  <c r="I232" i="5" s="1"/>
  <c r="K232" i="5"/>
  <c r="G231" i="5"/>
  <c r="H231" i="5" s="1"/>
  <c r="I231" i="5" s="1"/>
  <c r="K231" i="5"/>
  <c r="G230" i="5" l="1"/>
  <c r="H230" i="5" s="1"/>
  <c r="I230" i="5" s="1"/>
  <c r="K230" i="5"/>
  <c r="G229" i="5"/>
  <c r="H229" i="5" s="1"/>
  <c r="I229" i="5" s="1"/>
  <c r="K229" i="5"/>
  <c r="G228" i="5"/>
  <c r="H228" i="5" s="1"/>
  <c r="I228" i="5" s="1"/>
  <c r="K228" i="5"/>
  <c r="G227" i="5"/>
  <c r="H227" i="5" s="1"/>
  <c r="I227" i="5" s="1"/>
  <c r="K227" i="5"/>
  <c r="G226" i="5"/>
  <c r="H226" i="5" s="1"/>
  <c r="I226" i="5" s="1"/>
  <c r="K226" i="5"/>
  <c r="G225" i="5"/>
  <c r="H225" i="5" s="1"/>
  <c r="I225" i="5" s="1"/>
  <c r="K225" i="5"/>
  <c r="G224" i="5"/>
  <c r="H224" i="5" s="1"/>
  <c r="I224" i="5" s="1"/>
  <c r="K224" i="5"/>
  <c r="G223" i="5"/>
  <c r="H223" i="5" s="1"/>
  <c r="I223" i="5" s="1"/>
  <c r="K223" i="5"/>
  <c r="G222" i="5"/>
  <c r="H222" i="5" s="1"/>
  <c r="I222" i="5" s="1"/>
  <c r="K222" i="5"/>
  <c r="G221" i="5"/>
  <c r="H221" i="5" s="1"/>
  <c r="I221" i="5" s="1"/>
  <c r="K221" i="5"/>
  <c r="G220" i="5"/>
  <c r="H220" i="5" s="1"/>
  <c r="I220" i="5" s="1"/>
  <c r="K220" i="5"/>
  <c r="G219" i="5"/>
  <c r="H219" i="5" s="1"/>
  <c r="I219" i="5" s="1"/>
  <c r="K219" i="5"/>
  <c r="G218" i="5"/>
  <c r="H218" i="5" s="1"/>
  <c r="I218" i="5" s="1"/>
  <c r="K218" i="5"/>
  <c r="G217" i="5"/>
  <c r="H217" i="5" s="1"/>
  <c r="I217" i="5" s="1"/>
  <c r="K217" i="5"/>
  <c r="G216" i="5"/>
  <c r="H216" i="5" s="1"/>
  <c r="I216" i="5" s="1"/>
  <c r="K216" i="5"/>
  <c r="G215" i="5"/>
  <c r="H215" i="5" s="1"/>
  <c r="I215" i="5" s="1"/>
  <c r="K215" i="5"/>
  <c r="G214" i="5"/>
  <c r="H214" i="5" s="1"/>
  <c r="I214" i="5" s="1"/>
  <c r="K214" i="5"/>
  <c r="G213" i="5"/>
  <c r="H213" i="5" s="1"/>
  <c r="I213" i="5" s="1"/>
  <c r="K213" i="5"/>
  <c r="G212" i="5"/>
  <c r="H212" i="5" s="1"/>
  <c r="I212" i="5" s="1"/>
  <c r="K212" i="5"/>
  <c r="G211" i="5"/>
  <c r="H211" i="5" s="1"/>
  <c r="I211" i="5" s="1"/>
  <c r="K211" i="5"/>
  <c r="G210" i="5"/>
  <c r="H210" i="5" s="1"/>
  <c r="I210" i="5" s="1"/>
  <c r="K210" i="5"/>
  <c r="G209" i="5"/>
  <c r="H209" i="5" s="1"/>
  <c r="I209" i="5" s="1"/>
  <c r="K209" i="5"/>
  <c r="G208" i="5"/>
  <c r="H208" i="5" s="1"/>
  <c r="I208" i="5" s="1"/>
  <c r="K208" i="5"/>
  <c r="K207" i="5"/>
  <c r="G207" i="5"/>
  <c r="H207" i="5" s="1"/>
  <c r="I207" i="5" s="1"/>
  <c r="K205" i="5"/>
  <c r="G203" i="5"/>
  <c r="H203" i="5" s="1"/>
  <c r="I203" i="5" s="1"/>
  <c r="K203" i="5"/>
  <c r="K202" i="5"/>
  <c r="K201" i="5"/>
  <c r="G201" i="5"/>
  <c r="H201" i="5" s="1"/>
  <c r="I201" i="5" s="1"/>
  <c r="K200" i="5"/>
  <c r="K199" i="5"/>
  <c r="G194" i="5"/>
  <c r="H194" i="5" s="1"/>
  <c r="I194" i="5" s="1"/>
  <c r="K194" i="5"/>
  <c r="G196" i="5"/>
  <c r="H196" i="5" s="1"/>
  <c r="I196" i="5" s="1"/>
  <c r="G195" i="5"/>
  <c r="H195" i="5" s="1"/>
  <c r="I195" i="5" s="1"/>
  <c r="G193" i="5"/>
  <c r="H193" i="5" s="1"/>
  <c r="I193" i="5" s="1"/>
  <c r="G192" i="5"/>
  <c r="H192" i="5" s="1"/>
  <c r="I192" i="5" s="1"/>
  <c r="G191" i="5"/>
  <c r="H191" i="5" s="1"/>
  <c r="I191" i="5" s="1"/>
  <c r="G190" i="5"/>
  <c r="H190" i="5" s="1"/>
  <c r="I190" i="5" s="1"/>
  <c r="G189" i="5"/>
  <c r="H189" i="5" s="1"/>
  <c r="I189" i="5" s="1"/>
  <c r="G188" i="5"/>
  <c r="H188" i="5" s="1"/>
  <c r="I188" i="5" s="1"/>
  <c r="G187" i="5"/>
  <c r="H187" i="5" s="1"/>
  <c r="I187" i="5" s="1"/>
  <c r="G186" i="5"/>
  <c r="H186" i="5" s="1"/>
  <c r="I186" i="5" s="1"/>
  <c r="K196" i="5"/>
  <c r="K195" i="5"/>
  <c r="K193" i="5"/>
  <c r="K192" i="5"/>
  <c r="K191" i="5"/>
  <c r="K190" i="5"/>
  <c r="K189" i="5"/>
  <c r="K188" i="5"/>
  <c r="K187" i="5"/>
  <c r="K186" i="5"/>
  <c r="G184" i="5"/>
  <c r="H184" i="5" s="1"/>
  <c r="I184" i="5" s="1"/>
  <c r="G185" i="5"/>
  <c r="H185" i="5" s="1"/>
  <c r="I185" i="5" s="1"/>
  <c r="G183" i="5"/>
  <c r="H183" i="5" s="1"/>
  <c r="I183" i="5" s="1"/>
  <c r="G182" i="5"/>
  <c r="H182" i="5" s="1"/>
  <c r="I182" i="5" s="1"/>
  <c r="G181" i="5"/>
  <c r="H181" i="5" s="1"/>
  <c r="I181" i="5" s="1"/>
  <c r="G180" i="5"/>
  <c r="H180" i="5" s="1"/>
  <c r="I180" i="5" s="1"/>
  <c r="G179" i="5"/>
  <c r="H179" i="5" s="1"/>
  <c r="I179" i="5" s="1"/>
  <c r="G178" i="5"/>
  <c r="H178" i="5" s="1"/>
  <c r="I178" i="5" s="1"/>
  <c r="G177" i="5"/>
  <c r="H177" i="5" s="1"/>
  <c r="I177" i="5" s="1"/>
  <c r="K185" i="5"/>
  <c r="K184" i="5"/>
  <c r="K183" i="5"/>
  <c r="K182" i="5"/>
  <c r="K181" i="5"/>
  <c r="K180" i="5"/>
  <c r="K179" i="5"/>
  <c r="K178" i="5"/>
  <c r="K177" i="5"/>
  <c r="G176" i="5"/>
  <c r="H176" i="5" s="1"/>
  <c r="I176" i="5" s="1"/>
  <c r="K176" i="5"/>
  <c r="G175" i="5"/>
  <c r="H175" i="5" s="1"/>
  <c r="I175" i="5" s="1"/>
  <c r="K175" i="5"/>
  <c r="G174" i="5"/>
  <c r="H174" i="5" s="1"/>
  <c r="I174" i="5" s="1"/>
  <c r="K174" i="5"/>
  <c r="K173" i="5"/>
  <c r="K171" i="5"/>
  <c r="G171" i="5"/>
  <c r="H171" i="5" s="1"/>
  <c r="I171" i="5" s="1"/>
  <c r="M36" i="5"/>
  <c r="K170" i="5"/>
  <c r="G170" i="5"/>
  <c r="H170" i="5" s="1"/>
  <c r="I170" i="5" s="1"/>
  <c r="L22" i="5" l="1"/>
  <c r="G167" i="5"/>
  <c r="H167" i="5" s="1"/>
  <c r="I167" i="5" s="1"/>
  <c r="K167" i="5"/>
  <c r="G166" i="5"/>
  <c r="H166" i="5" s="1"/>
  <c r="I166" i="5" s="1"/>
  <c r="K166" i="5"/>
  <c r="G165" i="5"/>
  <c r="H165" i="5" s="1"/>
  <c r="I165" i="5" s="1"/>
  <c r="K165" i="5"/>
  <c r="G164" i="5"/>
  <c r="H164" i="5" s="1"/>
  <c r="I164" i="5" s="1"/>
  <c r="K164" i="5"/>
  <c r="G163" i="5"/>
  <c r="H163" i="5" s="1"/>
  <c r="I163" i="5" s="1"/>
  <c r="K163" i="5"/>
  <c r="G162" i="5"/>
  <c r="H162" i="5" s="1"/>
  <c r="I162" i="5" s="1"/>
  <c r="K162" i="5"/>
  <c r="G161" i="5"/>
  <c r="H161" i="5" s="1"/>
  <c r="I161" i="5" s="1"/>
  <c r="K161" i="5"/>
  <c r="G160" i="5"/>
  <c r="H160" i="5" s="1"/>
  <c r="I160" i="5" s="1"/>
  <c r="K160" i="5"/>
  <c r="G159" i="5"/>
  <c r="H159" i="5" s="1"/>
  <c r="I159" i="5" s="1"/>
  <c r="K159" i="5"/>
  <c r="G158" i="5"/>
  <c r="H158" i="5" s="1"/>
  <c r="I158" i="5" s="1"/>
  <c r="K158" i="5"/>
  <c r="G157" i="5"/>
  <c r="H157" i="5" s="1"/>
  <c r="I157" i="5" s="1"/>
  <c r="K157" i="5"/>
  <c r="G156" i="5"/>
  <c r="H156" i="5" s="1"/>
  <c r="I156" i="5" s="1"/>
  <c r="K156" i="5"/>
  <c r="G155" i="5"/>
  <c r="H155" i="5" s="1"/>
  <c r="I155" i="5" s="1"/>
  <c r="K155" i="5"/>
  <c r="K154" i="5"/>
  <c r="G28" i="5"/>
  <c r="H28" i="5" s="1"/>
  <c r="I28" i="5" s="1"/>
  <c r="K28" i="5"/>
  <c r="G27" i="5"/>
  <c r="H27" i="5" s="1"/>
  <c r="I27" i="5" s="1"/>
  <c r="K27" i="5"/>
  <c r="K153" i="5"/>
  <c r="G26" i="5"/>
  <c r="H26" i="5" s="1"/>
  <c r="I26" i="5" s="1"/>
  <c r="K26" i="5"/>
  <c r="G25" i="5"/>
  <c r="H25" i="5" s="1"/>
  <c r="I25" i="5" s="1"/>
  <c r="K25" i="5"/>
  <c r="G24" i="5"/>
  <c r="H24" i="5" s="1"/>
  <c r="I24" i="5" s="1"/>
  <c r="K24" i="5"/>
  <c r="G151" i="5"/>
  <c r="H151" i="5"/>
  <c r="I151" i="5" s="1"/>
  <c r="K151" i="5"/>
  <c r="K150" i="5"/>
  <c r="K36" i="5" l="1"/>
  <c r="G36" i="5"/>
  <c r="H36" i="5" s="1"/>
  <c r="I36" i="5" s="1"/>
  <c r="G147" i="5"/>
  <c r="H147" i="5" s="1"/>
  <c r="I147" i="5" s="1"/>
  <c r="K147" i="5"/>
  <c r="M34" i="5"/>
  <c r="G146" i="5"/>
  <c r="H146" i="5" s="1"/>
  <c r="I146" i="5" s="1"/>
  <c r="K146" i="5"/>
  <c r="G145" i="5"/>
  <c r="H145" i="5" s="1"/>
  <c r="I145" i="5" s="1"/>
  <c r="K145" i="5"/>
  <c r="G144" i="5"/>
  <c r="H144" i="5" s="1"/>
  <c r="I144" i="5" s="1"/>
  <c r="K144" i="5"/>
  <c r="G143" i="5"/>
  <c r="H143" i="5" s="1"/>
  <c r="I143" i="5" s="1"/>
  <c r="K143" i="5"/>
  <c r="G142" i="5"/>
  <c r="H142" i="5" s="1"/>
  <c r="I142" i="5" s="1"/>
  <c r="K142" i="5"/>
  <c r="G141" i="5"/>
  <c r="H141" i="5" s="1"/>
  <c r="I141" i="5" s="1"/>
  <c r="K141" i="5"/>
  <c r="G140" i="5"/>
  <c r="H140" i="5" s="1"/>
  <c r="I140" i="5" s="1"/>
  <c r="K140" i="5"/>
  <c r="K139" i="5"/>
  <c r="G139" i="5"/>
  <c r="H139" i="5" s="1"/>
  <c r="I139" i="5" s="1"/>
  <c r="K138" i="5"/>
  <c r="K137" i="5"/>
  <c r="G135" i="5" l="1"/>
  <c r="H135" i="5" s="1"/>
  <c r="I135" i="5" s="1"/>
  <c r="K135" i="5"/>
  <c r="G134" i="5"/>
  <c r="H134" i="5" s="1"/>
  <c r="I134" i="5" s="1"/>
  <c r="K134" i="5"/>
  <c r="G133" i="5"/>
  <c r="H133" i="5" s="1"/>
  <c r="I133" i="5" s="1"/>
  <c r="K133" i="5"/>
  <c r="K132" i="5"/>
  <c r="G130" i="5"/>
  <c r="H130" i="5" s="1"/>
  <c r="I130" i="5" s="1"/>
  <c r="K130" i="5"/>
  <c r="K38" i="5"/>
  <c r="G23" i="5"/>
  <c r="H23" i="5" s="1"/>
  <c r="I23" i="5" s="1"/>
  <c r="K23" i="5"/>
  <c r="L14" i="5"/>
  <c r="G128" i="5"/>
  <c r="H128" i="5" s="1"/>
  <c r="I128" i="5" s="1"/>
  <c r="K128" i="5"/>
  <c r="G127" i="5"/>
  <c r="H127" i="5" s="1"/>
  <c r="I127" i="5" s="1"/>
  <c r="K127" i="5"/>
  <c r="G126" i="5"/>
  <c r="H126" i="5" s="1"/>
  <c r="I126" i="5" s="1"/>
  <c r="K126" i="5"/>
  <c r="K125" i="5"/>
  <c r="G125" i="5"/>
  <c r="H125" i="5" s="1"/>
  <c r="I125" i="5" s="1"/>
  <c r="G124" i="5"/>
  <c r="H124" i="5" s="1"/>
  <c r="I124" i="5" s="1"/>
  <c r="G123" i="5"/>
  <c r="H123" i="5" s="1"/>
  <c r="I123" i="5" s="1"/>
  <c r="K124" i="5"/>
  <c r="K123" i="5"/>
  <c r="G38" i="5"/>
  <c r="H38" i="5" s="1"/>
  <c r="I38" i="5" s="1"/>
  <c r="G121" i="5"/>
  <c r="H121" i="5"/>
  <c r="I121" i="5"/>
  <c r="K121" i="5"/>
  <c r="K120" i="5"/>
  <c r="G120" i="5"/>
  <c r="H120" i="5"/>
  <c r="I120" i="5"/>
  <c r="M20" i="5"/>
  <c r="G119" i="5"/>
  <c r="H119" i="5"/>
  <c r="I119" i="5"/>
  <c r="K119" i="5"/>
  <c r="G118" i="5"/>
  <c r="H118" i="5"/>
  <c r="I118" i="5"/>
  <c r="K118" i="5"/>
  <c r="G117" i="5"/>
  <c r="H117" i="5"/>
  <c r="I117" i="5"/>
  <c r="K117" i="5"/>
  <c r="K116" i="5"/>
  <c r="G116" i="5"/>
  <c r="H116" i="5"/>
  <c r="I116" i="5"/>
  <c r="G115" i="5"/>
  <c r="H115" i="5"/>
  <c r="I115" i="5"/>
  <c r="K115" i="5"/>
  <c r="G114" i="5"/>
  <c r="H114" i="5"/>
  <c r="I114" i="5"/>
  <c r="K114" i="5"/>
  <c r="G113" i="5"/>
  <c r="H113" i="5"/>
  <c r="I113" i="5"/>
  <c r="K113" i="5"/>
  <c r="G112" i="5"/>
  <c r="H112" i="5"/>
  <c r="I112" i="5"/>
  <c r="K112" i="5"/>
  <c r="G111" i="5"/>
  <c r="H111" i="5"/>
  <c r="I111" i="5"/>
  <c r="K111" i="5"/>
  <c r="K110" i="5"/>
  <c r="G109" i="5"/>
  <c r="H109" i="5" s="1"/>
  <c r="I109" i="5" s="1"/>
  <c r="K109" i="5"/>
  <c r="G108" i="5"/>
  <c r="H108" i="5" s="1"/>
  <c r="I108" i="5" s="1"/>
  <c r="K108" i="5"/>
  <c r="K107" i="5"/>
  <c r="G107" i="5"/>
  <c r="H107" i="5" s="1"/>
  <c r="I107" i="5" s="1"/>
  <c r="K105" i="5"/>
  <c r="G105" i="5"/>
  <c r="H105" i="5" s="1"/>
  <c r="I105" i="5"/>
  <c r="K104" i="5"/>
  <c r="G104" i="5"/>
  <c r="H104" i="5" s="1"/>
  <c r="I104" i="5"/>
  <c r="K103" i="5"/>
  <c r="G103" i="5"/>
  <c r="H103" i="5" s="1"/>
  <c r="I103" i="5"/>
  <c r="G101" i="5"/>
  <c r="H101" i="5" s="1"/>
  <c r="I101" i="5" s="1"/>
  <c r="K101" i="5"/>
  <c r="G100" i="5"/>
  <c r="H100" i="5" s="1"/>
  <c r="I100" i="5" s="1"/>
  <c r="K100" i="5"/>
  <c r="G99" i="5"/>
  <c r="H99" i="5" s="1"/>
  <c r="I99" i="5" s="1"/>
  <c r="K99" i="5"/>
  <c r="G98" i="5"/>
  <c r="H98" i="5" s="1"/>
  <c r="I98" i="5" s="1"/>
  <c r="K98" i="5"/>
  <c r="G97" i="5"/>
  <c r="H97" i="5" s="1"/>
  <c r="I97" i="5" s="1"/>
  <c r="K97" i="5"/>
  <c r="G96" i="5"/>
  <c r="H96" i="5" s="1"/>
  <c r="I96" i="5" s="1"/>
  <c r="K96" i="5"/>
  <c r="G95" i="5"/>
  <c r="H95" i="5" s="1"/>
  <c r="I95" i="5" s="1"/>
  <c r="K95" i="5"/>
  <c r="G94" i="5"/>
  <c r="H94" i="5" s="1"/>
  <c r="I94" i="5" s="1"/>
  <c r="K94" i="5"/>
  <c r="K93" i="5"/>
  <c r="G93" i="5"/>
  <c r="H93" i="5" s="1"/>
  <c r="I93" i="5" s="1"/>
  <c r="K92" i="5"/>
  <c r="G92" i="5"/>
  <c r="H92" i="5" s="1"/>
  <c r="I92" i="5" s="1"/>
  <c r="K91" i="5"/>
  <c r="G91" i="5"/>
  <c r="H91" i="5" s="1"/>
  <c r="I91" i="5" s="1"/>
  <c r="K89" i="5"/>
  <c r="G87" i="5"/>
  <c r="H87" i="5" s="1"/>
  <c r="I87" i="5" s="1"/>
  <c r="K87" i="5"/>
  <c r="K86" i="5"/>
  <c r="G86" i="5"/>
  <c r="H86" i="5" s="1"/>
  <c r="I86" i="5" s="1"/>
  <c r="K84" i="5"/>
  <c r="G84" i="5"/>
  <c r="H84" i="5" s="1"/>
  <c r="I84" i="5" s="1"/>
  <c r="K20" i="5" l="1"/>
  <c r="K14" i="5"/>
  <c r="G82" i="5"/>
  <c r="H82" i="5" s="1"/>
  <c r="I82" i="5" s="1"/>
  <c r="K82" i="5"/>
  <c r="G81" i="5"/>
  <c r="H81" i="5" s="1"/>
  <c r="I81" i="5" s="1"/>
  <c r="K81" i="5"/>
  <c r="G80" i="5"/>
  <c r="H80" i="5" s="1"/>
  <c r="I80" i="5" s="1"/>
  <c r="K80" i="5"/>
  <c r="G79" i="5"/>
  <c r="H79" i="5" s="1"/>
  <c r="I79" i="5" s="1"/>
  <c r="K79" i="5"/>
  <c r="G78" i="5"/>
  <c r="H78" i="5" s="1"/>
  <c r="I78" i="5" s="1"/>
  <c r="K78" i="5"/>
  <c r="K31" i="5"/>
  <c r="G77" i="5"/>
  <c r="H77" i="5" s="1"/>
  <c r="I77" i="5" s="1"/>
  <c r="K77" i="5"/>
  <c r="K76" i="5"/>
  <c r="K75" i="5"/>
  <c r="G75" i="5"/>
  <c r="H75" i="5" s="1"/>
  <c r="I75" i="5" s="1"/>
  <c r="G56" i="5"/>
  <c r="H56" i="5" s="1"/>
  <c r="I56" i="5" s="1"/>
  <c r="K56" i="5"/>
  <c r="G55" i="5"/>
  <c r="H55" i="5" s="1"/>
  <c r="I55" i="5" s="1"/>
  <c r="K55" i="5"/>
  <c r="G54" i="5"/>
  <c r="H54" i="5" s="1"/>
  <c r="I54" i="5" s="1"/>
  <c r="K54" i="5"/>
  <c r="G53" i="5"/>
  <c r="H53" i="5" s="1"/>
  <c r="I53" i="5" s="1"/>
  <c r="K53" i="5"/>
  <c r="G52" i="5"/>
  <c r="H52" i="5" s="1"/>
  <c r="I52" i="5" s="1"/>
  <c r="K52" i="5"/>
  <c r="K51" i="5"/>
  <c r="K50" i="5"/>
  <c r="K49" i="5"/>
  <c r="K48" i="5"/>
  <c r="G48" i="5"/>
  <c r="H48" i="5" s="1"/>
  <c r="I48" i="5" s="1"/>
  <c r="G46" i="5"/>
  <c r="H46" i="5" s="1"/>
  <c r="I46" i="5" s="1"/>
  <c r="K46" i="5"/>
  <c r="G45" i="5"/>
  <c r="H45" i="5" s="1"/>
  <c r="I45" i="5" s="1"/>
  <c r="K45" i="5"/>
  <c r="K44" i="5"/>
  <c r="K32" i="5"/>
  <c r="G32" i="5"/>
  <c r="H32" i="5" s="1"/>
  <c r="I32" i="5" s="1"/>
  <c r="G31" i="5"/>
  <c r="H31" i="5" s="1"/>
  <c r="I31" i="5" s="1"/>
  <c r="G44" i="5"/>
  <c r="H44" i="5" s="1"/>
  <c r="I44" i="5" s="1"/>
  <c r="K43" i="5"/>
  <c r="G43" i="5"/>
  <c r="H43" i="5" s="1"/>
  <c r="I43" i="5" s="1"/>
  <c r="K34" i="5" l="1"/>
  <c r="G34" i="5"/>
  <c r="H34" i="5" s="1"/>
  <c r="I34" i="5" s="1"/>
  <c r="K18" i="5"/>
  <c r="G20" i="5"/>
  <c r="H20" i="5" s="1"/>
  <c r="I20" i="5" s="1"/>
  <c r="G18" i="5"/>
  <c r="H18" i="5" s="1"/>
  <c r="I18" i="5" s="1"/>
  <c r="G41" i="5"/>
  <c r="H41" i="5" s="1"/>
  <c r="I41" i="5" s="1"/>
  <c r="K41" i="5"/>
  <c r="G40" i="5"/>
  <c r="H40" i="5" s="1"/>
  <c r="I40" i="5" s="1"/>
  <c r="K40" i="5"/>
  <c r="K10" i="5"/>
  <c r="K464" i="5" s="1"/>
  <c r="G22" i="5"/>
  <c r="H22" i="5" s="1"/>
  <c r="I22" i="5" s="1"/>
  <c r="K22" i="5"/>
  <c r="K16" i="5"/>
  <c r="G16" i="5"/>
  <c r="H16" i="5" s="1"/>
  <c r="I16" i="5" s="1"/>
  <c r="G10" i="5"/>
  <c r="H10" i="5" s="1"/>
  <c r="I10" i="5" s="1"/>
  <c r="G14" i="5"/>
  <c r="H14" i="5" s="1"/>
  <c r="I14" i="5" s="1"/>
  <c r="G12" i="5" l="1"/>
  <c r="H12" i="5" s="1"/>
  <c r="I12" i="5" s="1"/>
  <c r="G51" i="5" l="1"/>
  <c r="H51" i="5" s="1"/>
  <c r="I51" i="5" s="1"/>
  <c r="G50" i="5"/>
  <c r="H50" i="5" s="1"/>
  <c r="I50" i="5" s="1"/>
  <c r="G49" i="5"/>
  <c r="H49" i="5" s="1"/>
  <c r="I49" i="5" s="1"/>
  <c r="G205" i="5" l="1"/>
  <c r="H205" i="5" s="1"/>
  <c r="I205" i="5" s="1"/>
  <c r="G202" i="5"/>
  <c r="H202" i="5" s="1"/>
  <c r="I202" i="5" s="1"/>
  <c r="G200" i="5"/>
  <c r="H200" i="5" s="1"/>
  <c r="I200" i="5" s="1"/>
  <c r="G199" i="5"/>
  <c r="H199" i="5" s="1"/>
  <c r="I199" i="5" s="1"/>
  <c r="G173" i="5" l="1"/>
  <c r="H173" i="5" s="1"/>
  <c r="I173" i="5" s="1"/>
  <c r="G154" i="5"/>
  <c r="H154" i="5" s="1"/>
  <c r="I154" i="5" s="1"/>
  <c r="G153" i="5"/>
  <c r="H153" i="5" s="1"/>
  <c r="I153" i="5" s="1"/>
  <c r="G150" i="5"/>
  <c r="H150" i="5"/>
  <c r="I150" i="5" s="1"/>
  <c r="G138" i="5" l="1"/>
  <c r="H138" i="5" s="1"/>
  <c r="I138" i="5" s="1"/>
  <c r="G137" i="5"/>
  <c r="H137" i="5" s="1"/>
  <c r="I137" i="5" s="1"/>
  <c r="G132" i="5" l="1"/>
  <c r="H132" i="5" s="1"/>
  <c r="I132" i="5" s="1"/>
  <c r="I110" i="5"/>
  <c r="H110" i="5"/>
  <c r="G110" i="5"/>
  <c r="H89" i="5"/>
  <c r="I89" i="5" s="1"/>
  <c r="G89" i="5"/>
  <c r="G76" i="5"/>
  <c r="H76" i="5" s="1"/>
  <c r="I76" i="5" s="1"/>
</calcChain>
</file>

<file path=xl/sharedStrings.xml><?xml version="1.0" encoding="utf-8"?>
<sst xmlns="http://schemas.openxmlformats.org/spreadsheetml/2006/main" count="2967" uniqueCount="953">
  <si>
    <t>Code (PAP)</t>
  </si>
  <si>
    <t>Procurement     Program/Project</t>
  </si>
  <si>
    <t>PMO/             End-User</t>
  </si>
  <si>
    <t>Mode of Procurement</t>
  </si>
  <si>
    <t>Schedule for Each Procurement Activity</t>
  </si>
  <si>
    <t>Source of Funds</t>
  </si>
  <si>
    <t>Estimated Budget (PhP)</t>
  </si>
  <si>
    <t>Remarks                                                                        (brief description of Program/Activity/Project)</t>
  </si>
  <si>
    <t>Advertisement/Posting of IB/REI</t>
  </si>
  <si>
    <t>Submission/Opening of Bids</t>
  </si>
  <si>
    <t>Notice of Award</t>
  </si>
  <si>
    <t>Contract Signing</t>
  </si>
  <si>
    <t>Total</t>
  </si>
  <si>
    <t>MOOE</t>
  </si>
  <si>
    <t>CO</t>
  </si>
  <si>
    <t>NP-53.9 - Small Value Procurement</t>
  </si>
  <si>
    <t>GoP</t>
  </si>
  <si>
    <t>CENRO</t>
  </si>
  <si>
    <t>CMPI</t>
  </si>
  <si>
    <t>CED</t>
  </si>
  <si>
    <t xml:space="preserve">GRAND TOTAL </t>
  </si>
  <si>
    <t>RECOMMENDING APPROVAL:</t>
  </si>
  <si>
    <t>APPROVED:</t>
  </si>
  <si>
    <t>CITY ADMINISTRATOR</t>
  </si>
  <si>
    <t xml:space="preserve">                               PREPARED BY: </t>
  </si>
  <si>
    <t>CENRO-MOOE-SVP-001</t>
  </si>
  <si>
    <t>CENRO-MOOE-CB-003</t>
  </si>
  <si>
    <t>ALEXANDER T. ROSETE, Ph.D.</t>
  </si>
  <si>
    <t>FLORLINDA C. AYROSO</t>
  </si>
  <si>
    <t>HEAD - BAC SECRETARIAT</t>
  </si>
  <si>
    <t>CITY ENGINEERING DEPARTMENT</t>
  </si>
  <si>
    <t>CITY ENVIRONMENTAL AND NATURAL RESOURCES OFFICE</t>
  </si>
  <si>
    <t>CITY OF MALABON POLYTECHNIC INSTITUTE</t>
  </si>
  <si>
    <t>CITY TOURISM AND CULTURAL AFFAIRS OFFICE</t>
  </si>
  <si>
    <t>CTCAO-MOOE-S-001</t>
  </si>
  <si>
    <t>CTCAO</t>
  </si>
  <si>
    <t xml:space="preserve">   </t>
  </si>
  <si>
    <t>CTCAO-MOOE-CB-001</t>
  </si>
  <si>
    <t>CTCAO-MOOE-CB-002</t>
  </si>
  <si>
    <t>COMMUNITY AND URBAN POOR AFFAIRS OFFICE</t>
  </si>
  <si>
    <t>CUPAO-MOOE-SVP-001</t>
  </si>
  <si>
    <t>CUPAO</t>
  </si>
  <si>
    <t xml:space="preserve">FUEL/OIL AND LUBRICANTS </t>
  </si>
  <si>
    <t>NEGOTIATED PROCUREMENT-DIRECT RETAIL PURCHASE</t>
  </si>
  <si>
    <t>OSCA</t>
  </si>
  <si>
    <t>OSCA-CO-SVP-001</t>
  </si>
  <si>
    <t>CITY TREASURY DEPARTMENT</t>
  </si>
  <si>
    <t>CITY BUDGET DEPARTMENT</t>
  </si>
  <si>
    <t>CONSOLIDATED OFFICE SUPPLIES OF VARIOUS OFFICES</t>
  </si>
  <si>
    <t>CONSOLIDATED OTHER SUPPLIES OF VARIOUS OFFICES</t>
  </si>
  <si>
    <t>NP - Agency to Agency</t>
  </si>
  <si>
    <t>CENRO-MOOE-SVP-003</t>
  </si>
  <si>
    <t>CENRO-MOOE-CB-001</t>
  </si>
  <si>
    <t>CENRO-MOOE-CB-002</t>
  </si>
  <si>
    <t>CTCAO-MOOE-SVP-001</t>
  </si>
  <si>
    <t>CTCAO-MOOE-SVP-002</t>
  </si>
  <si>
    <t>CITY HUMAN RESOURCE MANAGEMENT AND DEVELOPMENT DEPARTMENT</t>
  </si>
  <si>
    <t>CHRMDD-MOOE-CB-001</t>
  </si>
  <si>
    <t>CHRMDD</t>
  </si>
  <si>
    <t>CENRO-MOOE-SVP-002</t>
  </si>
  <si>
    <t>CTCAO-MOOE-S-002</t>
  </si>
  <si>
    <t>CUPAO-MOOE-SVP-002</t>
  </si>
  <si>
    <t>CUPAO-MOOE-SVP-003</t>
  </si>
  <si>
    <t>CUPAO-MOOE-SVP-004</t>
  </si>
  <si>
    <t xml:space="preserve"> </t>
  </si>
  <si>
    <t>Is this an Early Procurement Activity?
(Y/N)</t>
  </si>
  <si>
    <t>NO</t>
  </si>
  <si>
    <t>1ST QUARTER</t>
  </si>
  <si>
    <t>COMMON-USE SUPPLIES AND MATERIALS/EQUIPMENT</t>
  </si>
  <si>
    <t>PUBLIC BIDDING</t>
  </si>
  <si>
    <t>1ST QUARTER - 4TH QUARTER</t>
  </si>
  <si>
    <t>OTHER SUPPLIES AND MATERIALS</t>
  </si>
  <si>
    <t>TRAINING AND SEMINARS</t>
  </si>
  <si>
    <t>MOTOR VEHICLES</t>
  </si>
  <si>
    <t>4TH QUARTER</t>
  </si>
  <si>
    <t>SHOPPING</t>
  </si>
  <si>
    <t>CBD</t>
  </si>
  <si>
    <t>CBD-MOOE-SVP-002</t>
  </si>
  <si>
    <t>3RD QUARTER</t>
  </si>
  <si>
    <t>CONDUCT OF BARANGAY AND SK TRAINING</t>
  </si>
  <si>
    <t>DEVELOPMENT AND FORMULATION OF INNOVATIVE BUDGET POLICIES AND PROCEDURES</t>
  </si>
  <si>
    <t>REPRESENTATION EXPENSES</t>
  </si>
  <si>
    <t>CONSOLIDATED MOTOR VEHICLES OF VARIOUS OFFICES / DEPARTMENTS</t>
  </si>
  <si>
    <t>CONSOLIDATED TRAINING AND SEMINARS OF VARIOUS OFFICES / DEPARTMENTS</t>
  </si>
  <si>
    <t>CONSOLIDATED ACCOUNTABLE FORMS OF VARIOUS OFFICES / DEPARTMENTS</t>
  </si>
  <si>
    <t>CONSOLIDATED FUEL, OIL, AND LUBRICANTS OF VARIOUS OFFICES / DEPARTMENTS</t>
  </si>
  <si>
    <t>ADVERTISING EXPENSES</t>
  </si>
  <si>
    <t>OFFICE EQUIPMENT</t>
  </si>
  <si>
    <t>CITY COOPERATIVE DEVELOPMENT DEPARTMENT</t>
  </si>
  <si>
    <t>CONSOLIDATED REPRESENTATION EXPENSES OF VARIOUS OFFICES / DEPARTMENTS</t>
  </si>
  <si>
    <t>CCDO</t>
  </si>
  <si>
    <t>CCDO-MOOE-SVP-001</t>
  </si>
  <si>
    <t>TRAINING FOR VARIOUS COOPERATIVES</t>
  </si>
  <si>
    <t>1ST QUARTER &amp; 3RD QUARTER</t>
  </si>
  <si>
    <t>CCDO-MOOE-S-001</t>
  </si>
  <si>
    <t>COOPERATIVE MONTH CELEBRATION</t>
  </si>
  <si>
    <t>CCDO-MOOE-S-002</t>
  </si>
  <si>
    <t>YEAR-END ASSEMBLY AND FELLOWSHIP</t>
  </si>
  <si>
    <t>CCDO-MOOE-S-003</t>
  </si>
  <si>
    <t>CAPACITY DEVELOPMENT TRAINING AND STRATEGIC PLANNING SEMINAR</t>
  </si>
  <si>
    <t>CED-MOOE-SVP-001</t>
  </si>
  <si>
    <t>1ST QUARTER &amp; 2ND QUARTER</t>
  </si>
  <si>
    <t>2ND QUARTER - 4TH QUARTER</t>
  </si>
  <si>
    <t>CED-MOOE-SVP-002</t>
  </si>
  <si>
    <t>CED-MOOE-CB-001</t>
  </si>
  <si>
    <t>REPAIR AND MAINTENANCE OF PUMPING STATIONS</t>
  </si>
  <si>
    <t>REPAIR AND MAINTENANCE OF DRAINAGE AT VARIOUS BARANGAYS</t>
  </si>
  <si>
    <t>REPAIR AND MAINTENANCE OF LED / SOLAR / HYBRID STREETLIGHTS AT VARIOUS STREETS AT VARIOUS BARANGAYS</t>
  </si>
  <si>
    <t>CED-MOOE-CB-002</t>
  </si>
  <si>
    <t>REPAIR AND MAINTENANCE OF VARIOUS OFFICES IN CITY HALL BUILDING</t>
  </si>
  <si>
    <t>2ND QUARTER - 3RD QUARTER</t>
  </si>
  <si>
    <t>CED-MOOE-CB-003</t>
  </si>
  <si>
    <t>REPAIR AND MAINTENANCE OF CONTRACT OF ELEVATOR AT VARIOUS GOVERNMENT FACILITIES</t>
  </si>
  <si>
    <t>CED-MOOE-CB-004</t>
  </si>
  <si>
    <t>REPAIR AND MAINTENANCE OF VARIOUS GOVERNMENT BUILDING</t>
  </si>
  <si>
    <t>2ND QUARTER</t>
  </si>
  <si>
    <t>CED-MOOE-CB-005</t>
  </si>
  <si>
    <t>REPAIR AND MAINTENANCE OF VARIOUS HEALTH CENTERS</t>
  </si>
  <si>
    <t>CED-MOOE-CB-006</t>
  </si>
  <si>
    <t>REPAIR AND MAINTENANCE OF VARIOUS EDUCATIONAL FACILITIES AT CMU AND CMPI</t>
  </si>
  <si>
    <t>CED-MOOE-CB-007</t>
  </si>
  <si>
    <t>REPAIR AND MAINTENANCE CONTRACT OF GENERATOR SET AT VARIOUS GOVERNMENT FACILITIES AND PUMPING STATIONS</t>
  </si>
  <si>
    <t>COMPETITIVE BIDDING</t>
  </si>
  <si>
    <t>AGRICULTURAL SUPPLIES EXPENSES</t>
  </si>
  <si>
    <t>ENVIRONMENTAL / SANITARY SERVICES</t>
  </si>
  <si>
    <t>CENRO-MOOE-S-001</t>
  </si>
  <si>
    <t>OTHER MACHINERY AND EQUIPMENT</t>
  </si>
  <si>
    <t>GULAY IS LIFE</t>
  </si>
  <si>
    <t>GARBAGE COLLECTION / HAULING / DISPOSAL</t>
  </si>
  <si>
    <t>PROPOER SEGREGATION AND COLLECTION / HAULING / DISPOSAL OF HEALTH CARE AND HAZARDOUS WASTE MATERIALS</t>
  </si>
  <si>
    <t>ESWM PROGRAM OF MALABON CITY -WIDE IMPLEMENTATION OF R.A. 9003</t>
  </si>
  <si>
    <t>CENRO-MOOE-SVP-004</t>
  </si>
  <si>
    <t>CLEAN-UP ACTIVITY</t>
  </si>
  <si>
    <t>INSURANCE</t>
  </si>
  <si>
    <t>CITY HOUSING AND URBAN DEVELOPMENT DEPARTMENT</t>
  </si>
  <si>
    <t>CHUDD-MOOE-SVP-001</t>
  </si>
  <si>
    <t>CHUDD-MOOE-SVP-002</t>
  </si>
  <si>
    <t>CONDUCT OF YEAR-END ASSESSMENT</t>
  </si>
  <si>
    <t>CHUDD</t>
  </si>
  <si>
    <t>COMMUNITY ENGAGEMENT COMMUNICATION PROJECT</t>
  </si>
  <si>
    <t>CONSOLIDATED OFFICE EQUIPMENT OF VARIOUS OFFICES / DEPARTMENTS</t>
  </si>
  <si>
    <t>PARTICIPATION TO EXTRA-CURRICULAR ACTIVITIES FOR TRAINEES</t>
  </si>
  <si>
    <t>CITY PLANNING AND DEVELOPMENT DEPARTMENT</t>
  </si>
  <si>
    <t>CPDD-MOOE-CB-001</t>
  </si>
  <si>
    <t>FORMULATION / ENHANCEMENT OF THE CITY COMPREHENSIVE DEVELOPMENT PLAN (CDP)</t>
  </si>
  <si>
    <t>CPDD</t>
  </si>
  <si>
    <t>CPDD-MOOE-SVP-001</t>
  </si>
  <si>
    <t>REVIEW / ASSESSMENT AND UPDATING OF COMPREHENSIVE LAND USE PLAN (CLUP)</t>
  </si>
  <si>
    <t>CPDD-MOOE-SVP-002</t>
  </si>
  <si>
    <t>FORMULATION / ENHANCEMENT OF THE ANNUAL INVESTMENT PROGRAM (AIP)</t>
  </si>
  <si>
    <t>CPDD-MOOE-SVP-003</t>
  </si>
  <si>
    <t>ASSESSMENT AND UPDATING OF DEVOLUTION TRANSITION PLAN</t>
  </si>
  <si>
    <t>CPDD-MOOE-SVP-004</t>
  </si>
  <si>
    <t>FORMULATION / ENHANCEMENT OF OTHER DEVELOPMENT PLAN</t>
  </si>
  <si>
    <t>CPDD-MOOE-SVP-005</t>
  </si>
  <si>
    <t>REGISTRY OF BARANGAY INHIBITANTS AND MIGRANTS (RBIM)</t>
  </si>
  <si>
    <t>CPDD-MOOE-SVP-006</t>
  </si>
  <si>
    <t>COMMUNITY-BASED MONITORING SYSTEM (CBMS)</t>
  </si>
  <si>
    <t>1ST QUARTER - 2ND QUARTER</t>
  </si>
  <si>
    <t>CPDD-MOOE-SVP-007</t>
  </si>
  <si>
    <t>CONDUCT OF LOCAL ZONING BOARD OF APPEALS (LZBA) / LOCAL ZONING REVIEW COMMITTEE (LZRC) ACTIVITIES</t>
  </si>
  <si>
    <t>CPDD-MOOE-SVP-008</t>
  </si>
  <si>
    <t>CONDUCT OF BARANGAY AND SK TRAININGS ON THE PLANNING PROCESS AND UPDATES</t>
  </si>
  <si>
    <t>CPDD-MOOE-SVP-009</t>
  </si>
  <si>
    <t>CAPACITY BUILDING / IMPROVEMENT OF CPDD TECHNICAL AND PROGRAM MAGANEMENT COMPETENCIES</t>
  </si>
  <si>
    <t>CPDD-MOOE-SVP-010</t>
  </si>
  <si>
    <t>OPERATION OF THE CITY OF MALABON DEVELOPMENT COUNCIL</t>
  </si>
  <si>
    <t>CITY SPORTS DEVELOPMENT OFFICE</t>
  </si>
  <si>
    <t>CSDO-MOOE-SVP-001</t>
  </si>
  <si>
    <t>CSDO</t>
  </si>
  <si>
    <t>SPORTS TOURNAMENT</t>
  </si>
  <si>
    <t>CSDO-MOOE-SVP-002</t>
  </si>
  <si>
    <t>SPORTS CLINIC</t>
  </si>
  <si>
    <t>CSDO-MOOE-SVP-003</t>
  </si>
  <si>
    <t>TULONG PINANSYAL SA ATLETANF MALABUEÑOS</t>
  </si>
  <si>
    <t>CITY SOCIAL WELFARE AND DEVELOPMENT DEPARTMENT</t>
  </si>
  <si>
    <t>CSWDD-MOOE-CB-001</t>
  </si>
  <si>
    <t>TEXTBOOKS AND INSTRUCTIONAL MATERIALS</t>
  </si>
  <si>
    <t>CSWDD</t>
  </si>
  <si>
    <t>CSWDD-MOOE-SVP-001</t>
  </si>
  <si>
    <t>ADVERTISING EXPENSE (PRINTING AND PUBLICATION)</t>
  </si>
  <si>
    <t>CSWDD-MOOE-SVP-002</t>
  </si>
  <si>
    <t>CONDUCT OF YEAR-END PLANNING WORKSHOP AND PROGRAM REVIEW</t>
  </si>
  <si>
    <t>CSWDD-MOOE-SVP-003</t>
  </si>
  <si>
    <t>CASH FOR TRAINING AND WORK</t>
  </si>
  <si>
    <t>CSWDD-MOOE-SVP-004</t>
  </si>
  <si>
    <t>PROVISION OF FINANCIAL AID TO CHILDREN AND VICTIMS OF ABUSE</t>
  </si>
  <si>
    <t>CSWDD-MOOE-SVP-005</t>
  </si>
  <si>
    <t>CONDUCT OF MOVING UP / GRADUATION CEREMONY OF CHILDREN ENROLLED IN ECCD PROGRAM</t>
  </si>
  <si>
    <t>CSWDD-MOOE-CB-002</t>
  </si>
  <si>
    <t>SUPPORT FOR THE IMPLEMENTATION OF 4PS</t>
  </si>
  <si>
    <t>CSWDD-MOOE-SVP-006</t>
  </si>
  <si>
    <t>SUPPORT TO NATIONAL SOLO PARENT WEEK AND SEMINAR</t>
  </si>
  <si>
    <t>CSWDD-MOOE-SVP-007</t>
  </si>
  <si>
    <t>SAGIP KALINGA REACH OUT OPERATION</t>
  </si>
  <si>
    <t>CSWDD-MOOE-CB-003</t>
  </si>
  <si>
    <t>EARLY CHILD AND DEVELOPMENT PROGRAM</t>
  </si>
  <si>
    <t>CSWDD-MOOE-SVP-008</t>
  </si>
  <si>
    <t>SUPPORT TO NATIONAL FOSTER CARE AND ADOPTION PROGRAM</t>
  </si>
  <si>
    <t>CSWDD-MOOE-SVP-009</t>
  </si>
  <si>
    <t>PROVISION OF FOOD PACKS TO FAMILIES / INDIVIDUALS IN CRISIS SITUATIONS</t>
  </si>
  <si>
    <t>CSWDD-MOOE-S-001</t>
  </si>
  <si>
    <t>PASASALAMAT SA DIWA NG LUMIPAS NA TAON - YEAR-END THANKSGIVING 2025</t>
  </si>
  <si>
    <t>BPLO / CSWDD</t>
  </si>
  <si>
    <t>CSWDD-MOOE-CB-004</t>
  </si>
  <si>
    <t>CSWDD-MOOE-SVP-010</t>
  </si>
  <si>
    <t>CONSOLIDATED ADVERTISING EXPENSES OF VARIOUS OFFICES / DEPARTMENTS</t>
  </si>
  <si>
    <t>FORMULATION OF CITY TOURISM DEVELOPMENT PLANS AND POLICIES</t>
  </si>
  <si>
    <t>TOURISM MONTH CELEBRATION ACTIVITIES</t>
  </si>
  <si>
    <t>3RD QUARTER - 4TH QUARTER</t>
  </si>
  <si>
    <t>INFORMATION AND EDUCATION CAMPAIGN PROGRAM FOR THE PROMOTION OF MALABON TOURISM PRODUCTS, ATTRACTIONS, AND DESTINATIONS</t>
  </si>
  <si>
    <t>1ST, 2ND, &amp; 4TH QUARTERS</t>
  </si>
  <si>
    <t>MALABON CULTURAL ACTIVITIES (CONDUCT OF VARIOUS CULTURAL ACTIVITIES)</t>
  </si>
  <si>
    <t>1ST QUARTER - 3RD QUARTER</t>
  </si>
  <si>
    <t>CONDUCT OF MONTHLY MEETINGS / FELLOWSHIP OF CULTURAL AND ARTS GROUP</t>
  </si>
  <si>
    <t>IMPLEMENTATION OF R.A. 10066: CULTURAL MAPPING</t>
  </si>
  <si>
    <t>BPLO / CTD-MOOE-NP-001</t>
  </si>
  <si>
    <t>BPLO / CTD</t>
  </si>
  <si>
    <t>ACCOUNTABLE FORMS</t>
  </si>
  <si>
    <t>CTD</t>
  </si>
  <si>
    <t>CONSOLIDATED ADDITIONS, REPAIRS, AND MAINTENANCE OF VARIOUS OFFICES / DEPARTMENTS</t>
  </si>
  <si>
    <t>REPAIR AND MAINTENANCE (MOTOR VEHICLES)</t>
  </si>
  <si>
    <t>BPLO / CSWDD-CO-CB-001A</t>
  </si>
  <si>
    <t>CTD-MOOE-CB-001</t>
  </si>
  <si>
    <t>SUPPORT TO NATIONAL ELECTION</t>
  </si>
  <si>
    <t>CAPABILITY AND CAPACITY DEVELOPMENT FOR URBAN POOR, ISFs AND SUPPORT GROUPS, AND SKILLS TRAINING ACTIVITIES AND ENABLE ASSISTANCE ON OTHER RELATED SUPPORT PROJECTS</t>
  </si>
  <si>
    <t>ORGANIZATION OF LEADERS OF RELOCATEES AND TRAININGS FOR CAPABILITY/CAPACITY DEVELOPMENT AND LIVELIHOOD, AND ESTABLISHING OF ESTATE MANAGEMENT IN THE TENEMENT</t>
  </si>
  <si>
    <t>RESETTLEMENT  / RELOCATION OF ISFs</t>
  </si>
  <si>
    <t>SCHOOLS DIVISION OFFICE - MALABON</t>
  </si>
  <si>
    <t>INSTRUCTIONAL MATERIALS</t>
  </si>
  <si>
    <t>SDO</t>
  </si>
  <si>
    <t>SDO-MOOE-CB-002</t>
  </si>
  <si>
    <t>SDO-MOOE-CB-001</t>
  </si>
  <si>
    <t>SPORTS DEVELOPMENT</t>
  </si>
  <si>
    <t>1ST QUARTER-2ND QUARTER</t>
  </si>
  <si>
    <t>SDO-MOOE-SVP-001</t>
  </si>
  <si>
    <t>SCOUTING ACTIVITIES</t>
  </si>
  <si>
    <t>SDO-MOOE-CB-003</t>
  </si>
  <si>
    <t>CAMPUS JOURNALISM</t>
  </si>
  <si>
    <t>SDO-MOOE-SVP-002</t>
  </si>
  <si>
    <t>FESTIVAL OF TALENTS</t>
  </si>
  <si>
    <t>1ST, 3RD, &amp; 4TH QUARTERS</t>
  </si>
  <si>
    <t>SDO-MOOE-CB-004</t>
  </si>
  <si>
    <t>LITERACY AND NUMERACY CAMP</t>
  </si>
  <si>
    <t>SDO-MOOE-S-001</t>
  </si>
  <si>
    <t>ALS CARAVAN: A COMMUNITY LITERACY MAPPING IN A NEW NORMAL</t>
  </si>
  <si>
    <t>SDO-MOOE-S-002</t>
  </si>
  <si>
    <t>SPED TRANSITION PROGRAM</t>
  </si>
  <si>
    <t>SDO-MOOE-SVP-003</t>
  </si>
  <si>
    <t>DIVISION YOUTH FOIRMATION ENGAGEMENT</t>
  </si>
  <si>
    <t>SDO-MOOE-CB-005</t>
  </si>
  <si>
    <t>SUBSCRIPTION: LEARNING AND SERVICES CONTINUITY</t>
  </si>
  <si>
    <t>SDO-MOOE-SVP-004</t>
  </si>
  <si>
    <t>CCS / CLD / SDO</t>
  </si>
  <si>
    <t>FURNITURE, FIXTURES, AND OFFICE EQUIPMENT</t>
  </si>
  <si>
    <t>INFORMATION TECHNOLOGY EQUIPMENT</t>
  </si>
  <si>
    <t>CONSOLIDATED INFORMATION TECHNOLOGY EQUIPMENT OF VARIOUS OFFICES / DEPARTMENTS</t>
  </si>
  <si>
    <t>GENERAL SERVICES DEPARTMENT</t>
  </si>
  <si>
    <t>GSD-MOOE-CB-001</t>
  </si>
  <si>
    <t>RENTAL OF OFFICE SPACES</t>
  </si>
  <si>
    <t>GSD</t>
  </si>
  <si>
    <t>CTD / SDO / GSD</t>
  </si>
  <si>
    <t>REPAIR AND MAINTENANCE (BUILDING &amp; OTHER STRUCTURES)</t>
  </si>
  <si>
    <t>REPAIR AND MAINTENANCE (OTHER MACHINERY AND EQUIPMENT)</t>
  </si>
  <si>
    <t>CASD / CTD / GSD</t>
  </si>
  <si>
    <t>REPAIR AND MAINTENANCE (FURNITURE AND FIXTURES)</t>
  </si>
  <si>
    <t>REPAIR AND MAINTENANCE (OTHER PROPERTY, PLANT, AND EQUIPMENT)</t>
  </si>
  <si>
    <t>GSD-MOOE-CB-002</t>
  </si>
  <si>
    <t>RENTAL OF XEROX AND RISO MACHINES FOR VARIOUS DEPARTMENTS AND OFFICES</t>
  </si>
  <si>
    <t>MALABON DISASTER RISK REDUCTION AND MANAGEMENT OFFICE</t>
  </si>
  <si>
    <t>MDRRMO-MOOE-CB-001</t>
  </si>
  <si>
    <t>DRUGS AND MEDICINES</t>
  </si>
  <si>
    <t>MDRRMO</t>
  </si>
  <si>
    <t>MDRRMO-MOOE-SVP-001</t>
  </si>
  <si>
    <t>REPAIR AND MAINTENANCE (COMMUNICATION EQUIPMENT)</t>
  </si>
  <si>
    <t>REPAIR AND MAINTENANCE (OTHER MACHINERY AND EQUIPMENT / MOTOR VEHICLE)</t>
  </si>
  <si>
    <t>MDRRMO-MOOE-CB-002</t>
  </si>
  <si>
    <t>RENTAL OF PORTALETS</t>
  </si>
  <si>
    <t>UPDATING MALABON CITY CONTINGENCY PLAN FOR VARIOUS HAZARD</t>
  </si>
  <si>
    <t>MDRRMO-MOOE-CB-003</t>
  </si>
  <si>
    <t>CONDUCT CAPACITY DEVELOPMENT, DISASTER PREPAREDNESS, RESPONSE, AND DRRM CAPABILITY TRAININGS</t>
  </si>
  <si>
    <t>MDRRMO-MOOE-SVP-002</t>
  </si>
  <si>
    <t>CONDUCT OF IEC ACTIVITIES, AND DEVELOPMENT, PRINTING, AND DISTRIBUTION OF IEC MATERIALS AND OTHER KNOWLEDGE PRODUCTS ON DRR AND CCA</t>
  </si>
  <si>
    <t>MDRRMO-MOOE-CB-004</t>
  </si>
  <si>
    <t>EMERGENCY PREPAREDNESS FOR MASS GATHEREINGS / EVENTS (SEMANA SANTAM ALL SAINTS DAY, CHRISTMAS EVE AND OTHERS) AND SIMULATION EXERCISES AT VARIOUS LEVELS (EARTHQUAKE, FLOOD AND OTHER CALAMITIES)</t>
  </si>
  <si>
    <t>MDRRMO-MOOE-SVP-003</t>
  </si>
  <si>
    <t>PROVISION OF FOOD RELIEF PACKS</t>
  </si>
  <si>
    <t>MDRRMO-MOOE-CB-005</t>
  </si>
  <si>
    <t>PROVISION OF NON-FOOD RELIEF ITEMS</t>
  </si>
  <si>
    <t>MDRRMO-MOOE-CB-006</t>
  </si>
  <si>
    <t>PROVISION OF SHELTER REPAIR KITS AND EMERGENCY MATERIALS FOR DAMAGE FLOOD CONTROL</t>
  </si>
  <si>
    <t>MDRRMO-MOOE-CB-007</t>
  </si>
  <si>
    <t>AMBULANCE SUPPLIES AND PPEs FOR RESPONSE OPERATIONS</t>
  </si>
  <si>
    <t>MDRRMO-MOOE-CB-008</t>
  </si>
  <si>
    <t>PROVISION OF HOT MEALS FOR EVACUEES, FRONTLINERS, VOLUNTEERS</t>
  </si>
  <si>
    <t>MDRRMO-CO-CB-001</t>
  </si>
  <si>
    <t>ADDITIONAL RESCUE EQUIPMENT FOR EMERGENCY REPONSE</t>
  </si>
  <si>
    <t>MDRRMO-CO-CB-002</t>
  </si>
  <si>
    <t>ADDITIONAL EMERGENCY VEHICLES</t>
  </si>
  <si>
    <t>MDRRMO-CO-CB-003</t>
  </si>
  <si>
    <t>CONSTRUCTION OF DRRM MULTI-PURPOSE EVACUATION CENTER, STAGING AREA, AND TRAINING FACILITIES (PHASE II)_</t>
  </si>
  <si>
    <t>MDRRMO-CO-CB-004</t>
  </si>
  <si>
    <t>ENHANCEMENT OF COMMAND AND CONTROL CENTER</t>
  </si>
  <si>
    <t>OFFICE OF THE SENIOR CITIZENS AFFAIRS</t>
  </si>
  <si>
    <t>COMMUNICATION EQUIPMENT</t>
  </si>
  <si>
    <t>SDO / GAD / OSCA</t>
  </si>
  <si>
    <t>OSCA-SPA-SVP-001</t>
  </si>
  <si>
    <t>YEAR-END AND OTHER SENIOR CITIZENS SOCIALIZATION PROGRAM AND ACTIVITIES</t>
  </si>
  <si>
    <t>PERSONS WITH DISABILITY AFFAIRS OFFICE</t>
  </si>
  <si>
    <t>PDAO-SPA-SVP-001</t>
  </si>
  <si>
    <t>PDAO</t>
  </si>
  <si>
    <t>CONDUCT OF MEETINGS, WORKSHOPS, AND OTHER ACTIVITIES FOR PERSONS WITH DISABILITIES (1% PWD FUND)</t>
  </si>
  <si>
    <t>PDAO-SPA-SVP-002</t>
  </si>
  <si>
    <t>CONDUCT OF PWD SUMMIT (1% PWD FUND)</t>
  </si>
  <si>
    <t>PDAO-SPA-SVP-003</t>
  </si>
  <si>
    <t>PDAO-SPA-SVP-004</t>
  </si>
  <si>
    <t>PDAO-SPA-SVP-005</t>
  </si>
  <si>
    <t>PDAO-SPA-SVP-006</t>
  </si>
  <si>
    <t>PDAO-SPA-SVP-007</t>
  </si>
  <si>
    <t>PDAO-SPA-SVP-008</t>
  </si>
  <si>
    <t>PDAO-SPA-SVP-009</t>
  </si>
  <si>
    <t>PDAO-SPA-SVP-010</t>
  </si>
  <si>
    <t>PDAO-SPA-SVP-011</t>
  </si>
  <si>
    <t>PDAO-SPA-SVP-012</t>
  </si>
  <si>
    <t>PDAO-SPA-SVP-013</t>
  </si>
  <si>
    <t>BUILDING OF INCLUSIVE INFRASTRUCTURE . ACCESSIBILITY FEATURES IN PUBLIC SCHOOLS</t>
  </si>
  <si>
    <t>PDAO-SPA-SVP-014</t>
  </si>
  <si>
    <t>PDAO-SPA-SVP-015</t>
  </si>
  <si>
    <t>PDAO-SPA-SVP-016</t>
  </si>
  <si>
    <t>PDAO-SPA-SVP-017</t>
  </si>
  <si>
    <t>PDAO-SPA-SVP-018</t>
  </si>
  <si>
    <t>PDAO-SPA-SVP-019</t>
  </si>
  <si>
    <t>PDAO-SPA-SVP-020</t>
  </si>
  <si>
    <t>PDAO-SPA-SVP-021</t>
  </si>
  <si>
    <t>PDAO-SPA-SVP-022</t>
  </si>
  <si>
    <t>PDAO-SPA-CB-01</t>
  </si>
  <si>
    <t>PDAO-SPA-CB-002</t>
  </si>
  <si>
    <t>SUPPORT TO NATIONAL GOVERNMENT ACTIVITIES / CELEBRATIONS RELATED TO DISABILITY (1% PWD FUND)</t>
  </si>
  <si>
    <t>CONDUCT OF YEAR-END PROGRAM IMPLEMENTATION ASSESSMENT, AND EVALAUTION (1% PWD FUND)</t>
  </si>
  <si>
    <t>ATTENDANCE TO MEETINGS, WORKSHOPS, AND OTHER ACTIVITIES FOR PDAO STAFF (1% PWD FUND)</t>
  </si>
  <si>
    <t>ISSUANCE OF PWD ID, PURCHASE BOOKLET, AND MOVIE BOOKLET FOR NEW AND RENEWING APPLICANTS(1% PWD FUND)</t>
  </si>
  <si>
    <t>CONDUCT OF CAPACITY BUILDING OF PDAO STAFF(1% PWD FUND)</t>
  </si>
  <si>
    <t>CONDUCT OF CAPABILITY DEVELOPMENT AND SKILLS TRAINING OF PERSONS WITH DISABILITY(1% PWD FUND)</t>
  </si>
  <si>
    <t>CONDUCT OF BENCHMARKING ACTIVITY(1% PWD FUND)</t>
  </si>
  <si>
    <t>CONDUCT OF DISABILITY AWARENESS AND SENSITIVITY TRAINING TO CITY GOVERNMENT EMPLOYEES(1% PWD FUND)</t>
  </si>
  <si>
    <t>CONDUCT OF DISABILITY AWARENESS AND SENSITIVITY TRAINING TO BUSINESS ESTABLISHMENTS(1% PWD FUND)</t>
  </si>
  <si>
    <t>CONDUCT OF DISABILITY AWARENESS AND SENSITIVITY TRAINING TO BARANGAY OFFICIALS(1% PWD FUND)</t>
  </si>
  <si>
    <t>CONDUCT OF INCLUSIVE DISASTER RISK REDUCTION MANAGEMENT TRAINING TO PERSONS WITH DISABILITIES(1% PWD FUND)</t>
  </si>
  <si>
    <t>CONDUCT OF DISABILITY INCLUSIVE DISASTER RISK REDUCTION MAPPING AND EVACUATION SIMULATION TO PERSONS WITH DISABILITIES(1% PWD FUND)</t>
  </si>
  <si>
    <t>CONDUCT OF DISABILITY-INCLUSIVE EDUCATION TRAINING TO PRIVATE AND PUBLIC SCHOOL TEACHERS(1% PWD FUND)</t>
  </si>
  <si>
    <t>CONDUCT OF WOMEN WITH DISABILITIES DAY(1% PWD FUND)</t>
  </si>
  <si>
    <t>DEVELOPMENT OF COMMUNITY RESOURCE GUIDE(1% PWD FUND)</t>
  </si>
  <si>
    <t>CONDUCT OF ACCESSIBILITY AUDIT(1% PWD FUND)</t>
  </si>
  <si>
    <t>CONDUCT OF INCLUSIVE CARE TRAINING TO THE PARENTS / GUARDIANS OF CHILDREN WITH DISABILITIES(1% PWD FUND)</t>
  </si>
  <si>
    <t>CONDUCT OF PEER SUPPORT GROUP PROGRAMS FOR YOUN ADULTS WITH DISABILITIES(1% PWD FUND)</t>
  </si>
  <si>
    <t>SUPPORT FOR THE ASSESSMENT OF CHILDREN WITH DISABILITIES(1% PWD FUND)</t>
  </si>
  <si>
    <t>PROVISION OF ASSISTIVE DEVICE FOR PERSONS WITH DISABILITIES(1% PWD FUND)</t>
  </si>
  <si>
    <t>JOB MATCHING AND PROVISION OF SKILLS TRAINING AND CAPITAL OR ALLOWANCE FOR JOBSEEKERS WITH DISABILITIES(1% PWD FUND)</t>
  </si>
  <si>
    <t>PUBLIC EMPLOYMENT SERVICE OFFICE</t>
  </si>
  <si>
    <t>PESO-MOOE-SVP-001</t>
  </si>
  <si>
    <t>JOB FAIR</t>
  </si>
  <si>
    <t>PESO</t>
  </si>
  <si>
    <t>PESO-MOOE-S-001</t>
  </si>
  <si>
    <t>CAREER DEVELOPMENT SUPPORT PROGRAM (CDSP)</t>
  </si>
  <si>
    <t>PESO-MOOE-S-002</t>
  </si>
  <si>
    <t>PAGKAKAISA NG MGA MANGGAGAWA AT NAMAMAHALA SA MALABON (MALABON TIPC)</t>
  </si>
  <si>
    <t>PESO-MOOE-S-003</t>
  </si>
  <si>
    <t>KASAMBAHAY MONITORING AND ASSESSMENT</t>
  </si>
  <si>
    <t>PESO-MOOE-S-004</t>
  </si>
  <si>
    <t>OVERSEAS FILIPINO WORKERS (OFW) HELP DESK</t>
  </si>
  <si>
    <t>OFFICE OF THE SANGGUNIANG PANLUNGSOD</t>
  </si>
  <si>
    <t>OSP-MOOE-CB-001</t>
  </si>
  <si>
    <t>PCL WEEK ACTIVITIES</t>
  </si>
  <si>
    <t>OSP</t>
  </si>
  <si>
    <t>CASD / CTD / GSD / MPIO-MOOE-CB-001D</t>
  </si>
  <si>
    <t>MDRRMO-MOOE-CB-001G</t>
  </si>
  <si>
    <t>CCS / CLD / SDO-CO-CB-001B</t>
  </si>
  <si>
    <t>SDO / GAD / OSCA-CO-CB-001C</t>
  </si>
  <si>
    <t>GSD-MOOE-SVP-001A</t>
  </si>
  <si>
    <t>GSD-MOOE-SVP-001B</t>
  </si>
  <si>
    <t>MDRRMO-MOOE-SVP-001C</t>
  </si>
  <si>
    <t>CBD-MOOE-SVP-001</t>
  </si>
  <si>
    <t>CCDO-CO-S-001A</t>
  </si>
  <si>
    <t>HON. JEANNIE N. SANDOVAL</t>
  </si>
  <si>
    <t>CITY MAYOR</t>
  </si>
  <si>
    <t>OFFICE OF THE CITY MAYOR</t>
  </si>
  <si>
    <t>OCM-MOOE-CB-001</t>
  </si>
  <si>
    <t>CONDUCT OF THE STATE OF THE CITY ADDRESS (SOCA)</t>
  </si>
  <si>
    <t>OCM</t>
  </si>
  <si>
    <t>OCM-MOOE-SVP-001</t>
  </si>
  <si>
    <t>SUPPORT TO OTHER ECONOMIC DEVELOPMENT SECTOR, PROGRAMS, PROJECTS, AND ACTIVITIES</t>
  </si>
  <si>
    <t>OCM-MOOE-SVP-002</t>
  </si>
  <si>
    <t>SMART CITIES INITIATIVES AND PROGRAMS</t>
  </si>
  <si>
    <t>OCM-MOOE-SVP-003</t>
  </si>
  <si>
    <t>CONVERGENCE OF VARIOUS STAKEHOLDERS FOR THE PROMOTION OF SOCIO-CULTURAL, LIVELIHOOD, AND ECONOMIC ACTIVITIES FOR MALABUEÑOS</t>
  </si>
  <si>
    <t>OCM-MOOE-CB-002</t>
  </si>
  <si>
    <t>PEACE AND ORDER AND PUBLIC SAFETY ACTIVITIES</t>
  </si>
  <si>
    <t>OCM-MOOE-CB-003</t>
  </si>
  <si>
    <t>BALIK-ESKWELA PROGRAM (CONDUCT OF BALIK-ESKWELA ACTIVITIES)</t>
  </si>
  <si>
    <t>OCM-MOOE-SVP-004</t>
  </si>
  <si>
    <t>PUBLIC INFORMATION PROGRAM</t>
  </si>
  <si>
    <t>OCM-MOOE-CB-004</t>
  </si>
  <si>
    <t>KASALANG BAYAN</t>
  </si>
  <si>
    <t>OCM-MOOE-CB-005</t>
  </si>
  <si>
    <t>SUPPORT TO OTHER INSTITUTIONAL DEVELOPMENT SECTOR PROGRAMS, PROJECTS, AND ACTIVITIES</t>
  </si>
  <si>
    <t>OCM-MOOE-CB-006</t>
  </si>
  <si>
    <t>PASKO SA MALABON</t>
  </si>
  <si>
    <t>OCM-MOOE-CB-007</t>
  </si>
  <si>
    <t>EMPLOYEES ACTIVIITIES</t>
  </si>
  <si>
    <t>OCM-MOOE-SVP-005</t>
  </si>
  <si>
    <t>EMPLOYEE'S WELFARE ACTIVIITIES</t>
  </si>
  <si>
    <t>OCM-MOOE-SVP-006</t>
  </si>
  <si>
    <t>PEOPLE'S FORUM AND TOWN HALL MEETINGS</t>
  </si>
  <si>
    <t>OCM-MOOE-CB-008</t>
  </si>
  <si>
    <t>CELEBRATION OF CITYHOOD ANNIVERSARY</t>
  </si>
  <si>
    <t>OCM-MOOE-CB-009</t>
  </si>
  <si>
    <t>COMMUNITY DEVELOPMENT EMPLOYMENY PROGRAM</t>
  </si>
  <si>
    <t>OCM-MOOE-CB-010</t>
  </si>
  <si>
    <t>SUPPORT TO COMMUNITY -BASED PROJECTS AND PROGRAMS</t>
  </si>
  <si>
    <t>OCM-MOOE-SVP-007</t>
  </si>
  <si>
    <t>BUSINESS FORUMS / MEETINGS</t>
  </si>
  <si>
    <t>OCM-MOOE-CB-011</t>
  </si>
  <si>
    <t>CONDUCT OF FOOD FOR WORK AND EMERGENCY EMPLOYMENT ACTIVITIES</t>
  </si>
  <si>
    <t>OCM-MOOE-CB-012</t>
  </si>
  <si>
    <t>OTHER SPECIAL PROGRAMS AND SERVICES</t>
  </si>
  <si>
    <t>OCM-MOOE-SVP-008</t>
  </si>
  <si>
    <t>SUPPORT FUND FOR CITY HOUSING PROGRAM</t>
  </si>
  <si>
    <t>OCM-MOOE-CB-013</t>
  </si>
  <si>
    <t>MALABON AHON OUTREACH PROGRAM</t>
  </si>
  <si>
    <t>OCM-MOOE-CB-014</t>
  </si>
  <si>
    <t>MALABON AHON BLUE CARD</t>
  </si>
  <si>
    <t>OCM-MOOE-CB-015</t>
  </si>
  <si>
    <t>LINKAGE WITH BARANGAY STAKEHOLDERS</t>
  </si>
  <si>
    <t>OCM-MOOE-CB-016</t>
  </si>
  <si>
    <t>CONDUCT OF BARANGAY, COMMUNITY, AND VOLUNTEERS ACTIVITIES</t>
  </si>
  <si>
    <t>OCM-MOOE-CB-017</t>
  </si>
  <si>
    <t>YOUTH WELFARE AND DEVELOPMENT &amp; OTHER RELATED ACTIVITIES</t>
  </si>
  <si>
    <t>OCM-MOOE-SVP-009</t>
  </si>
  <si>
    <t>SUPPORT TO OPERATION AND MAINTENANCE OF TONSUYA INTEGRATED SCHOOL</t>
  </si>
  <si>
    <t>CCS / CTCAO / CTD / MPIO / PSTMO / OCM / OCA-MOOE-CB-001I</t>
  </si>
  <si>
    <t>CCS / CTCAO / CTD / MPIO / PSTMO / OCM / OCA</t>
  </si>
  <si>
    <t>POLICY DEVELOPMENT, STRATEGIC AND POLICY REVIEW, RESEARCH MONITORING AND SYSTEM DEDVELOPMENT EXPENSES</t>
  </si>
  <si>
    <t>OCA</t>
  </si>
  <si>
    <t>REPAIR, MAINTENANCE OF EXISTING COMPUTER SYSTEM</t>
  </si>
  <si>
    <t>RESOURCE MANAGEMENT PROJECTS AND ACTIVITIES</t>
  </si>
  <si>
    <t>SUBSCRIPTION TO USE/PROCUREMENT OF LICENSED APPLICATION SOFTWARE (MS WORD AND THE LIKE</t>
  </si>
  <si>
    <t>SUPPORT TO ISO ACCREDITATION</t>
  </si>
  <si>
    <t>CITY HEALTH DEPARTMENT</t>
  </si>
  <si>
    <t>CBD / CENRO / CMADAO / CMPI / CPDD / CSWDD / CTCAO / CTD / MDRRMO / OSCA / PESO / OCM / OCA / CHD-MOOE-CB-001H</t>
  </si>
  <si>
    <t>CBD / CENRO / CMADAO / CMPI / CPDD / CSWDD / CTCAO / CTD / MDRRMO / OSCA / PESO / OCM / OCA / CHD</t>
  </si>
  <si>
    <t>CHD-MOOE-CB-001</t>
  </si>
  <si>
    <t>DRUGS AND MEDICINES EXPENSES</t>
  </si>
  <si>
    <t>CHD</t>
  </si>
  <si>
    <t>CHD-MOOE-CB-002</t>
  </si>
  <si>
    <t>MEDICAL, DENTAL, AND LABORATORY SUPPLIES EXPENSES</t>
  </si>
  <si>
    <t>CTD / SDO / GSD / CHD-MOOE-CB-001E</t>
  </si>
  <si>
    <t>GSD / CHD-MOOE-CB-001F</t>
  </si>
  <si>
    <t>REPAIR AND MAINTENANCE (TRANSPORTATION EQUIPMENT)</t>
  </si>
  <si>
    <t>CHD-MOOE-SVP-001D</t>
  </si>
  <si>
    <t>CHD-MOOE-SVP-001</t>
  </si>
  <si>
    <t>MENTAL HEALTH PROGRAM</t>
  </si>
  <si>
    <t>CONDUCT OF REGULAR BLOOD LETTING</t>
  </si>
  <si>
    <t>CHD-MOOE-CB-004</t>
  </si>
  <si>
    <t>CHD-MOOE-CB-003</t>
  </si>
  <si>
    <t>RABIES PREVENTION AND CONTROL PROGRAM</t>
  </si>
  <si>
    <t>CHD-MOOE-CB-005</t>
  </si>
  <si>
    <t>ENFORCEMENT OF THE ANTI-SMOKING ORDINANCE</t>
  </si>
  <si>
    <t>CHD-MOOE-CB-006</t>
  </si>
  <si>
    <t>ENVIRONMENTAL/SANITATION PROGRAM SERVICES</t>
  </si>
  <si>
    <t>CHD-MOOE-CB-007</t>
  </si>
  <si>
    <t>DRRM-H FUNCTIONAL CITY DISASTER RISK REDUCTION AND MANAGEMENT IN HEALTH</t>
  </si>
  <si>
    <t>CHD-MOOE-CB-008</t>
  </si>
  <si>
    <t>UNIVERSAL HEALTH CARE IMPLEMENTATION</t>
  </si>
  <si>
    <t>CHD-MOOE-CB-009</t>
  </si>
  <si>
    <t>HEALTH EDUCATION AND PROMOTION UNIT OPERATION</t>
  </si>
  <si>
    <t>CHD-MOOE-CB-010</t>
  </si>
  <si>
    <t>NUTRITION PROGRAM</t>
  </si>
  <si>
    <t>BPLO / CAD / CASD / CCS / CENRO / CHRMDD / CLD /CSWDD / CTCAO / CTD / CUPAO / GSD / MPIO / OCVM / OSCA / PESO / PSTMO / OCM / CHD / CMU-MOOE-CB-001C</t>
  </si>
  <si>
    <t>BPLO / CAD / CASD / CCS / CENRO / CHRMDD / CLD / CSWDD / CTCAO / CTD / CUPAO / GSD / MPIO / OCVM / OSCA / PESO / PSTMO / OCM / CHD / CMU</t>
  </si>
  <si>
    <t>BPLO / CAD / CASD / CBD / CCS / CCDO / CENRO / CHRMDD / CHUDD / CLD / CMPI / CPDD / CSWDD / CTCAO / CTD / CUPAO / GAD / GSD / IASO / MCAT / MCL / MMO / MDRRMO / MPIO / OCVM / OSCA / PDAO / PESO / OSP / OCM / OCA / CHD / CMU-MOOE-CB-001A</t>
  </si>
  <si>
    <t>BPLO / CAD / CASD / CBD / CCS / CCDO / CENRO / CHRMDD / CHUDD / CLD / CMPI / CPDD / CSWDD / CTCAO / CTD / CUPAO / GAD / GSD / IASO / MCAT / MCL / MMO / MDRRMO / MPIO / OCVM / OSCA / PDAO / PESO / OSP / OCM / OCA / CHD / CMU</t>
  </si>
  <si>
    <t>CITY OF MALABON UNIVERSITY</t>
  </si>
  <si>
    <t>CMU-MOOE-SVP-001</t>
  </si>
  <si>
    <t xml:space="preserve">DRUGS AND MEDICINES </t>
  </si>
  <si>
    <t>CMU</t>
  </si>
  <si>
    <t>BPLO / CASD / CED / CENRO  / CLD / CPDD / CSWDD / CTD / CUPAO / GSD / MDRRMO / MPIO / PSTMO / OCM / OCA / CHD / CMU-MOOE-NP-002</t>
  </si>
  <si>
    <t>BPLO / CASD / CED / CENRO / CLD / CPDD / CSWDD / CTD / CUPAO / GSD / MDRRMO / MPIO / PSTMO / OCM / OCA / CHD / CMU</t>
  </si>
  <si>
    <t>BPLO / CAD / CBD / CCS / CCDO / CED / CENRO / CHRMDD / CHUDD / CMPI / CPDD / CSDO / CSWDD / CTCAO / CTD / CUPAO / GAD / GSD / IASO / MCAT / MCL / MMO / MPIO / OCVM / OSCA / PDAO / PESO / PSTMO / OSP / OCM / OCA / CHD / CMU-MOOE-CB-001B</t>
  </si>
  <si>
    <t>BPLO / CAD / CBD / CCS / CCDO / CED / CENRO / CHRMDD / CHUDD / CMPI / CPDD / CSDO / CSWDD / CTCAO / CTD / CUPAO / GAD / GSD / IASO / MCAT / MCL / MMO / MPIO / OCVM / OSCA / PDAO  PESO / PSTMO / OSP / OCM / OCA / CHD / CMU</t>
  </si>
  <si>
    <t>CMU-MOOE-SVP-002</t>
  </si>
  <si>
    <t>CMU-MOOE-SVP-003</t>
  </si>
  <si>
    <t>CONDUCT OF ROTC &amp; CWTS ACTIVITIES AND PROGRAMS</t>
  </si>
  <si>
    <t>CMU-MOOE-CB-001</t>
  </si>
  <si>
    <t>CONDUCT OF CMU GRADUATION DAY</t>
  </si>
  <si>
    <t>CMU-MOOE-SVP-004</t>
  </si>
  <si>
    <t>CONDUCT OF CMU COLLEGE WEEK CELEBRATION</t>
  </si>
  <si>
    <t>CMU-MOOE-SVP-005</t>
  </si>
  <si>
    <t>CONDUCT OF CMU FOUNDATION CELEBRATION</t>
  </si>
  <si>
    <t>CMU-MOOE-SVP-006</t>
  </si>
  <si>
    <t>INSTITUTIONAL RECOGNITION AND ACCREDITATION</t>
  </si>
  <si>
    <t>CMPI-MOOE-SVP-001</t>
  </si>
  <si>
    <t>CONSULTATION AND INFORMATION DISSEMINATION / ADVOCACY AWARENESS; MEETINGS FOR COMMUNITY, SECTORAL, BARANGAYS, CSO GROUPS</t>
  </si>
  <si>
    <t>CED-MOOE-CB-008</t>
  </si>
  <si>
    <t>INSTALLATION OF 152 UNITS HYBRID SOLAR STREETLIGHTS ALONG M.H. DEL PILAR ST. (FROM TUGATOG BOUNDARY TO J.M. TEMPLORA ST.)</t>
  </si>
  <si>
    <t>CED-MOOE-CB-009</t>
  </si>
  <si>
    <t>INSTALLATION OF 47 UNITS HYBRID SOLAR STREETLIGHTS ALONG PANGHULO ROAD</t>
  </si>
  <si>
    <t>CED-MOOE-CB-010</t>
  </si>
  <si>
    <t>INSTALLATION OF 33 UNITS HYBRID SOLAR STREETLIGHTS ALONG BONIFACIO ST. AND SISA ST.</t>
  </si>
  <si>
    <t>CED-MOOE-CB-011</t>
  </si>
  <si>
    <t>CED-MOOE-CB-012</t>
  </si>
  <si>
    <t>CED-MOOE-CB-013</t>
  </si>
  <si>
    <t>CED-MOOE-CB-014</t>
  </si>
  <si>
    <t>CED-MOOE-CB-015</t>
  </si>
  <si>
    <t>CED-MOOE-CB-016</t>
  </si>
  <si>
    <t>CED-MOOE-CB-017</t>
  </si>
  <si>
    <t>CED-MOOE-CB-018</t>
  </si>
  <si>
    <t>CED-MOOE-CB-019</t>
  </si>
  <si>
    <t>CED-MOOE-CB-020</t>
  </si>
  <si>
    <t>CED-MOOE-CB-021</t>
  </si>
  <si>
    <t>PROPOSED REHABILITATION OF MULTI-PURPOSE BUILDING (CITY HALL BUILDING WATER-PROOFING)</t>
  </si>
  <si>
    <t>PROPOSED CONSTRUCTION OF MULTI-PURPOSE HALL (COVERED COURT)</t>
  </si>
  <si>
    <t>PROPOSED REHABILITATION OF VARIOUS FACILITIES AT OSPITAL NG MALABON</t>
  </si>
  <si>
    <t>UPGRADING AND REHABILITATION OF PANGHULO ROAD, INCLUDING DRAINAGE</t>
  </si>
  <si>
    <t>UPGRADING AND REHABILITATION OF NADALA ST., INCLUDING DRAINAGE</t>
  </si>
  <si>
    <t>UPGRADING AND REHABILITATION OF VARIOUS ALLEYS, INCLUDING DRAINAGE</t>
  </si>
  <si>
    <t>20% DEVELOPMENT FUND - ENVIRONMENTAL MANAGEMENT</t>
  </si>
  <si>
    <t>CONSTRUCTION AND MODERNIZATION OF GERVACIO PUMPING STATION, FLOODGATE AND DRAINAGE</t>
  </si>
  <si>
    <t>CONSTRUCTION AND MODERNIZATION OF ASOGUE PUMPING STATION, FLOODGATE AND DRAINAGE</t>
  </si>
  <si>
    <t>CONSTRUCTION AND MODERNIZATION OF C-4 ROAD PUMPING STATION, FLOODGATE AND DRAINAGE</t>
  </si>
  <si>
    <t>CONSTRUCTION AND MODERNIZATION OF MILAGROSA PUMPING STATION, FLOODGATE AND DRAINAGE</t>
  </si>
  <si>
    <t>PROVISION OF FOOD SUPPLIES AND OTHER SUPPLIES FOR THE DAILY FOOD INTAKE OF CLIENTS IN BAHAY SANDIGAN AND BAHAY PAG-ASA</t>
  </si>
  <si>
    <t>PROVINCE:</t>
  </si>
  <si>
    <t>REGION:</t>
  </si>
  <si>
    <t>CITY/MUNICIPALITY:</t>
  </si>
  <si>
    <t>NATIONAL CAPITAL REGION</t>
  </si>
  <si>
    <t>METRO MANILA</t>
  </si>
  <si>
    <t>MALABON CITY</t>
  </si>
  <si>
    <t>CALENDAR YEAR:</t>
  </si>
  <si>
    <r>
      <t>20% DEVELOPMENT FUND - SOCIAL DEVELOPMENT (</t>
    </r>
    <r>
      <rPr>
        <i/>
        <sz val="12"/>
        <color theme="1"/>
        <rFont val="Arial"/>
        <family val="2"/>
      </rPr>
      <t>INFRASTRUCTURE ASSETS</t>
    </r>
    <r>
      <rPr>
        <b/>
        <sz val="12"/>
        <color theme="1"/>
        <rFont val="Arial"/>
        <family val="2"/>
      </rPr>
      <t>)</t>
    </r>
  </si>
  <si>
    <r>
      <rPr>
        <b/>
        <sz val="12"/>
        <color theme="1"/>
        <rFont val="Arial"/>
        <family val="2"/>
      </rPr>
      <t>20% DEVELOPMENT FUND - ECONOMIC DEVELOPMENT</t>
    </r>
    <r>
      <rPr>
        <sz val="12"/>
        <color theme="1"/>
        <rFont val="Arial"/>
        <family val="2"/>
      </rPr>
      <t xml:space="preserve"> (</t>
    </r>
    <r>
      <rPr>
        <i/>
        <sz val="12"/>
        <color theme="1"/>
        <rFont val="Arial"/>
        <family val="2"/>
      </rPr>
      <t>ROAD NETWORKS</t>
    </r>
    <r>
      <rPr>
        <sz val="12"/>
        <color theme="1"/>
        <rFont val="Arial"/>
        <family val="2"/>
      </rPr>
      <t>)</t>
    </r>
  </si>
  <si>
    <t>BPLO</t>
  </si>
  <si>
    <t>GAD</t>
  </si>
  <si>
    <t>PSTMO</t>
  </si>
  <si>
    <t>CELEBRATION OF NATIONAL CHILDREN'S MONTH (SOCHA &amp; ECCD CONGRESS AND OTHER ACTIVITIES</t>
  </si>
  <si>
    <t>OCA-MOOE-SVP-001</t>
  </si>
  <si>
    <t>OCA-MOOE-SVP-002</t>
  </si>
  <si>
    <t>OCA-MOOE-SVP-003</t>
  </si>
  <si>
    <t>OCA-MOOE-SVP-004</t>
  </si>
  <si>
    <t>OCA-MOOE-SVP-005</t>
  </si>
  <si>
    <t>OCA-MOOE-SVP-006</t>
  </si>
  <si>
    <t>SUPPLEMENTAL PROJECTS</t>
  </si>
  <si>
    <t>SPP-BPLO-MOOE-SVP-001</t>
  </si>
  <si>
    <t>TOGA RENTAL FOR ELEMENTARY AND SECONDARY RECOGNITION, MOVING UP AND GRADUATION CEREMONIES</t>
  </si>
  <si>
    <t>SPP-CHD-TF-SVP-001</t>
  </si>
  <si>
    <t>FOOD FOR THE TRAINING ON BASIC FAMILY PLANNING</t>
  </si>
  <si>
    <t>SPP-CHD-TF-SVP-002</t>
  </si>
  <si>
    <t>FOOD FOR ROLL OUT TRAINING ON PHILIPPINE PACKAGE OF ESSENTIAL NON- COMMUNICABLE DISEASE INTERVENTION (PHILPEN) IN PRIMARY HEALTH CARE</t>
  </si>
  <si>
    <t>UPDATING RISK REDUCTION AND MANAGEMENT IN HEALTH PLAN FOR FY 2024-2026 - HOTEL ACCOMMODATION ( CITY HEALTH DEPT.)</t>
  </si>
  <si>
    <t>SPP-LSB-SEF-MOOE- SVP-001</t>
  </si>
  <si>
    <t>SPP-CHD-TF-S-001</t>
  </si>
  <si>
    <t>TOKEN FOR THE TRAINING ON BASIC FAMILY PLANNING</t>
  </si>
  <si>
    <t>SPP-LSB-SEF-MOOE-SVP-002</t>
  </si>
  <si>
    <t>ELEMENTARY AND SECONDARY RECOGNITION, MOVING UP AND GRADUATION CEREMONIES</t>
  </si>
  <si>
    <t>Small Value Procurement</t>
  </si>
  <si>
    <t>SPP-LSB-SEF-MOOE-S-001</t>
  </si>
  <si>
    <t>ELEMENTARY AND SECONDARY RECOGNITION, MOVING UP AND GRADUATION CEREMONIES (TARPAULIN)</t>
  </si>
  <si>
    <t>SPP-LSB-SEF-MOOE-SVP-003</t>
  </si>
  <si>
    <t>ELEMENTARY AND SECONDARY RECOGNITION, MOVING UP AND GRADUATION CEREMONIES (livestreaming)</t>
  </si>
  <si>
    <t>SPP-LSB-SEF-MOOE-SVP-004</t>
  </si>
  <si>
    <t>2025 BRIGADA ESKWELA DIVISION KICK-OFF(RENTAL OF MOBILE, LIGHTS AND SOUNDS, AND LED WALL)</t>
  </si>
  <si>
    <t>SPP-CHD-TF-NP-001</t>
  </si>
  <si>
    <t>PROCUREMENT OF MEDICAL EXYGEN OF OSPITAL NGMALABON</t>
  </si>
  <si>
    <t>SPP-CHD-MOOE-TF-S-001</t>
  </si>
  <si>
    <t>PROCUREMENT OF DRUGS FOR RESPIRATORY CASES OF OSPITAL NG MALABON</t>
  </si>
  <si>
    <t>SPP-CHD-TF-NP-002</t>
  </si>
  <si>
    <t>EMERGENCY PROCUREMENT OF IV FLUIDS (OSPITAL NG MALABON)</t>
  </si>
  <si>
    <t>SPP-CHD-TF-NP-002A</t>
  </si>
  <si>
    <t>EMERGENCY PROCUREMENT OF DRUGS AND MEDICINES (OSPITAL NG MALABON)</t>
  </si>
  <si>
    <t>SPP-CHD-MOOE-TF-S-002</t>
  </si>
  <si>
    <t>PROCUREMENT OF BREATH TEST ALCOHOL TESTER ANALYZER DETECTOR OF OSPITAL NG MALABON</t>
  </si>
  <si>
    <t>SPP-CHD-TF-NP-003</t>
  </si>
  <si>
    <t>EMERGENCY PROCUREMENT OF DENGUE KITS OF OSAPITAL NG MALABON</t>
  </si>
  <si>
    <t>SPP-CHD-MOOE-TF-S-003</t>
  </si>
  <si>
    <t>PROCUREMENT OF EMERGENCY MEDICAL RESPONSE OF OSMAL</t>
  </si>
  <si>
    <t>SPP-LSB-SEF-MOOE-SVP-005</t>
  </si>
  <si>
    <t>PROCUREMENT OF MEDALS AND CERTIFICATE JACKETS FOR THE ELEMENTARY AND SECONDARY RECOGNITION, MOVING UP, AND GRADUATION CEREMONIES OF SDO-MALABON</t>
  </si>
  <si>
    <t>SPP-PSTMO-MOOE-SVP-001</t>
  </si>
  <si>
    <t>PURCHASE OF VARIOUS SUPPLIES FOR THE REGISTRATION AND FRANCHISING OF TRICYCLES, PEDICABS, AND E-TRIKES FOR THE YEAR 2025</t>
  </si>
  <si>
    <t>SPP-CHD-TF-MOOE-SVP-001</t>
  </si>
  <si>
    <t>PREVENTIVE MAINTENANCE OF VARIOUS HOSPITAL EQUIPMENT OF THE OSPITAL NG MALABON - QUARTER 1</t>
  </si>
  <si>
    <t>SPP-GAD-MOOE-SVP-001</t>
  </si>
  <si>
    <t>MEALS DURING WOMEN'S MONTH CELEBRATION</t>
  </si>
  <si>
    <t>SPP-GAD-MOOE-SVP-002</t>
  </si>
  <si>
    <t>STAGE, LIGHTS, LED, AND SOUNDS RENTAL TO BE USED DURING WOMEN'S MONTH CELEBRATION</t>
  </si>
  <si>
    <t>SPP-LSB-SEF-MOOE-SVP-006</t>
  </si>
  <si>
    <t>ELEMENTARY AND SECONDARY RECOGNITION, MOVING UP AND GRADUATION CEREMONIES (RENTAL OF MOBILE SOUND SYSTEM, LIGHTS, &amp; LED SCREEN)</t>
  </si>
  <si>
    <t>SPP-LSB-SEF-MOOE-SVP-007</t>
  </si>
  <si>
    <t>2025 BRIGADA ESKWELA DIVISION KICK-OFF(PAINTING MATERIALS)</t>
  </si>
  <si>
    <t>SPP-CHD-TF-NP-004</t>
  </si>
  <si>
    <t>EMERGENCY PROCUREMENT OF LABORATORY REAGENTS (OSPITAL NG MALABON)</t>
  </si>
  <si>
    <t>SPP-CPDD-CO-SVP-001</t>
  </si>
  <si>
    <t>ICT EQUIPMENT FOR THE ESTABLISHMENT OF RBIM</t>
  </si>
  <si>
    <t>SPP-OCM-MOOE-SVP-001</t>
  </si>
  <si>
    <t>MATERIAL TESTING OF EXISTING STRUCTURES (AMPHITHEATER, BADMINTON COURT, AND MALABON SPORTS CENTER)</t>
  </si>
  <si>
    <t>SPP-OCM-MOOE-CO-SVP-001</t>
  </si>
  <si>
    <t>AIRCONDITIONER UNITS FOR COMELEC'S OFFICE</t>
  </si>
  <si>
    <t>SPP-GAD-MOOE-S-003</t>
  </si>
  <si>
    <t xml:space="preserve">TOKEN, CHIPS, AND CANDIES, DURING THE GAD PLANNING AND BUDGETING </t>
  </si>
  <si>
    <t>SPP-GAD-MOOE-S-004</t>
  </si>
  <si>
    <t>TARPAULIN AND POLO SHIRT DURING THE GAD PLANNING AND BUDGETING</t>
  </si>
  <si>
    <t>SPP-MDRRMO-MOOE-CF-S-001</t>
  </si>
  <si>
    <t>FOOD AND TOKEN FOR SEARCH, RESCUE, AND RETRIEVAL OPERATIONS TRANINGS ON DISASTER RESPONSE EARTHQUAKE AND LANDSLIDE SEARCH AND RESCUE ORIENTATION COURSE (ELSAROC)</t>
  </si>
  <si>
    <t>SPP-MDRRMO-MOOE-CF-S-002</t>
  </si>
  <si>
    <t>TRAINING SUPPLIES FOR SEARCH, RESCUE, AND RETRIEVAL OPERATIONS TRANINGS ON DISASTER RESPONSE EARTHQUAKE AND LANDSLIDE SEARCH AND RESCUE ORIENTATION COURSE (ELSAROC)</t>
  </si>
  <si>
    <t>SPP-MDRRMO-MOOE-CF-S-003</t>
  </si>
  <si>
    <t>OTHER SUPPLIES FOR SEARCH, RESCUE, AND RETRIEVAL OPERATIONS TRANINGS ON DISASTER RESPONSE EARTHQUAKE AND LANDSLIDE SEARCH AND RESCUE ORIENTATION COURSE (ELSAROC)</t>
  </si>
  <si>
    <t>SPP-MDRRMO-MOOE-CF-S-004</t>
  </si>
  <si>
    <t>SPP-MDRRMO-MOOE-CF-S-005</t>
  </si>
  <si>
    <t>TRAINING SUPPLIES FORHIGH ANGLE TRAINING</t>
  </si>
  <si>
    <t>SPP-GAD-MOOE-SVP-005</t>
  </si>
  <si>
    <t>HOTEL ACCOMODATION DURING THE GAD PLANNING AND BUDGETING</t>
  </si>
  <si>
    <t>3rd Quarter</t>
  </si>
  <si>
    <t>1st Quarter</t>
  </si>
  <si>
    <t>SPP-CHD-TF-NP-005</t>
  </si>
  <si>
    <t>EMERGENCY PROCUREMENT OF CONSUMABLES AND OTHER MEDICAL SUPPLIES (OSPITAL NG MALABON)</t>
  </si>
  <si>
    <t>FOOD AND TOKEN FOR BASIC INCIDENT COMMAND SYSTEM</t>
  </si>
  <si>
    <t>TRAINING SUPPLIES FOR BASIC INCIDENT COMMAND SYSTEM</t>
  </si>
  <si>
    <t>SPP-MDRRMO-MOOE-CF-S-006</t>
  </si>
  <si>
    <t>FOOD AND TOKEN FOR AMBULANCE OPERATION TRAINING</t>
  </si>
  <si>
    <t>SPP-GSD-MOOE-CF-SVP-001</t>
  </si>
  <si>
    <t xml:space="preserve">NEW ICTE (DESKTOP COMPUTERS) FOR THE USE OF GENERAL SERVICES DEPARTMENT </t>
  </si>
  <si>
    <t>SPP-CHD-MOOE-CB-001</t>
  </si>
  <si>
    <t>PROVISION OF PATIENTS MEAL OF THE OSPITAL NG MALABON</t>
  </si>
  <si>
    <t>4th Quarter</t>
  </si>
  <si>
    <t>2nd Quarter</t>
  </si>
  <si>
    <t>SPP-MDRRMO-MOOE-S-006</t>
  </si>
  <si>
    <t>FOOD FOR MOBILE LAUNDRY ON WHEELS</t>
  </si>
  <si>
    <t>SPP-MDRRMO-MOOE-CF-S-007</t>
  </si>
  <si>
    <t>OTHER SUPPLIES FOR MOBILE LAUNDRY ON WHEELS</t>
  </si>
  <si>
    <t>SPP-GAD-MOOE-S-006</t>
  </si>
  <si>
    <t>MEALS AND TOKEN FOR THE PARTICIPANTS, WOKING COMMITTEE, AND RESOURCE PERSON FOR THE CONDUCT FORUMS, TRAININGS, AND ACTIVITIES ON GENDER SENSITIVITY AND RESPONSIVENESS</t>
  </si>
  <si>
    <t>SPP-GAD-MOOE-S-007</t>
  </si>
  <si>
    <t>SUPPLIES AND MATRIALS TOP BE USED DURING THE CONDUCT FORUMS, TRAININGS, AND ACTIVITIES ON GENDER SENSITIVITY AND RESPONSIVENESS</t>
  </si>
  <si>
    <t>SPP-GAD-MOOE-S-008</t>
  </si>
  <si>
    <t>MEALS FOR THE CONDUCT OF GAD FOCAL POINT SYSTEM MEMBERS MEETINGS</t>
  </si>
  <si>
    <t>SPP-GAD-MOOE-SVP-009</t>
  </si>
  <si>
    <t>CONDUCT OF FORUM, TRAINING, AND OTHER ACTIVITIES DISCUSSING ISSUES AND POLICIES ON GENDER SENSITIVITY AND RESPONSIVENESS</t>
  </si>
  <si>
    <t>SPP-MDRRMO-MOOE-CF-SVP-008</t>
  </si>
  <si>
    <t xml:space="preserve">DOCUMENTATION FOR MALABON PANCIT FESTIVAL </t>
  </si>
  <si>
    <t>SPP-MDRRMO-MOOE-CF-SVP-009</t>
  </si>
  <si>
    <t>STAGE SET-UP FOR MALABON PANCIT FESTIVAL</t>
  </si>
  <si>
    <t>SPP-MDRRMO-MOOE-CF-SVP-010</t>
  </si>
  <si>
    <t xml:space="preserve">EMERGENCY REPAIR AND MAINTENANCE OF DISASTER REPONSE EQUIPMENT, COMMUNICATION EQUIPMENT AND SYSTEM </t>
  </si>
  <si>
    <t>SPP-MDRRMO-MOOE-CF-SVP-011</t>
  </si>
  <si>
    <t xml:space="preserve">EMERGENCY REPAIR AND MAINTENANCE OF MOTOR VEHICLES </t>
  </si>
  <si>
    <t>SPP-MDRRMO-MOOE-CF-SVP-012</t>
  </si>
  <si>
    <t>FOOD AND TOKEN FOR EMERGENCY OPERATION CENTER TRAINING</t>
  </si>
  <si>
    <t>SPP-MDRRMO-MOOE-CF-SVP-013</t>
  </si>
  <si>
    <t>FOOD AND TOKEN FOR HIGH ANGLE TRAINING</t>
  </si>
  <si>
    <t>PRCUREMENT OF PPEs FOR RESPONSE OPERATION_PPEs (LDRRMF 70% BUDGET)</t>
  </si>
  <si>
    <t>SPP-MDRRMO-MOOE-CF-SVP-014</t>
  </si>
  <si>
    <t>EMERGENCY REPAIR AND MAINTENANCE OF DISASTER RESPONSE EQUIPMENT, COMMUNICATION EQUIPMENT, AND SYSTEM-SUPPLY AGREEMENT</t>
  </si>
  <si>
    <t>SPP-MDRRMO-MOOE-CF-SVP-015</t>
  </si>
  <si>
    <t>EMERGENCY REPAIR AND MAINTENANCE OF MOTOR VEHICLES-SUPPLY AGREEMENT</t>
  </si>
  <si>
    <t>SPP-CHD-MOOE-TF-SVP-003</t>
  </si>
  <si>
    <t>PROCUREMENT OF INTRAVENOUS TUBE FOR ADULT AND PEDIA OF OSPITAL NG MALABON</t>
  </si>
  <si>
    <t>SPP-BAC-GF-CO-S-001</t>
  </si>
  <si>
    <t>PROCUREMENT OF OFFICE EQUIPMENT FOR THE USE OF BAC SECRETARIAT OFFICE</t>
  </si>
  <si>
    <t>SPP-CED-GFTL-SVP-001</t>
  </si>
  <si>
    <t>PROCUREMENT OF CONSTRUCTION MATERIALS FOR THE REPAIR AND MAINTENANCE OF HOUSEHOLD SERVICE CONNECTION, CITY OF MALABON</t>
  </si>
  <si>
    <t>SPP-LSB-SEF-CO-SVP-001</t>
  </si>
  <si>
    <t>PROCUREMENT OF LAPTOP CAMERA AND GIMBAL FOR HIGH RESOLUTION VIDEO SHOOTING, EDITING AND OTHER PURPOSES</t>
  </si>
  <si>
    <t>SPP-CMPI-MOOE-S-001</t>
  </si>
  <si>
    <t xml:space="preserve">FOOD FOR TESDA AUDIT, ASSESMENT CENTER FACILITATION, BOT MEETINGS AND ASSEMBLY </t>
  </si>
  <si>
    <t>SPP-CMPI-CO-SVP-001</t>
  </si>
  <si>
    <t>PROCUREMENT OF COMMUNICATION EQUIPMENT</t>
  </si>
  <si>
    <t>BAC</t>
  </si>
  <si>
    <t>LSB</t>
  </si>
  <si>
    <t>SPP-OCA-MOOE-SVP-001</t>
  </si>
  <si>
    <t>PROCUREMENT OF CAMERA FPR DOCUMENTING EVENTS AND PROGRAM IN MALABON</t>
  </si>
  <si>
    <t>SPP-CMPI-CO-SVP-002</t>
  </si>
  <si>
    <t>PROCUREMENT OF OTHER PROPERTY PLANT AND EQUIPMENT</t>
  </si>
  <si>
    <t>SPP-CMPI-CO-SVP-003</t>
  </si>
  <si>
    <t>PROCUREMENT OF MILITARY AND POLICE EQUIPMENT</t>
  </si>
  <si>
    <t>SPP-CED-GFTL-SVP-002</t>
  </si>
  <si>
    <t>PROCUREMENT OF OFFICE SUPPLIES</t>
  </si>
  <si>
    <t>SPP-OCA-MOOE-S-001</t>
  </si>
  <si>
    <t xml:space="preserve">POLO SHIRT AND JACKET </t>
  </si>
  <si>
    <t>SPP-GSD-MOOE-CF-SVP-002</t>
  </si>
  <si>
    <t>PROCUREMENT OF LOGISTICS MATERIALS FOR THE USE OF VARIOUS EVENTS AT CITY GOVERNMENT OF MALABON</t>
  </si>
  <si>
    <t>SPP-CED-MOOE-001</t>
  </si>
  <si>
    <t xml:space="preserve">UNIFORM OF CITY ENGINEERING JOB ORDER PERSONNEL (LABORER &amp; DE CLOGGER) </t>
  </si>
  <si>
    <t>SPP-CED-MOOE-CB-001</t>
  </si>
  <si>
    <t xml:space="preserve">PROCUREMENT OF CONSTRUCTION MATERIALS TO BE USED AT VARIOUS FACILITIES AT CITY GOVERNMENT OF MALABON </t>
  </si>
  <si>
    <t xml:space="preserve">FOOD FOR WORKING COMMITTEE FOR MALABON PANCIT FESTIVAL </t>
  </si>
  <si>
    <t xml:space="preserve">FOOD FOR MALABON PANCIT FESTIVAL </t>
  </si>
  <si>
    <t>ADDITIONAL EMENGENCY VEHICLES</t>
  </si>
  <si>
    <t>SPP-MDRRMO-MOOE-S-008</t>
  </si>
  <si>
    <t>TRAINING SUPPLIES FOR INTEGRATED PLANNING COURSE ON INCIDENT COMMAND SYSTEM (IPICS) BATCH 1</t>
  </si>
  <si>
    <t>SPP-MDRRMO-MOOE-S-009</t>
  </si>
  <si>
    <t>FOD AND TOKEN FOR INTEGRATED PLANNING COURSE ON INCIDENT COMMAND SYSTEM (IPICS) BATCH 1</t>
  </si>
  <si>
    <t>SPP-GAD-MOOE-S-009</t>
  </si>
  <si>
    <t xml:space="preserve">MEALS FOR THE CONDUCT OF GAD FOCAL POINT SYSTEM MEMBERS MEETINGS 2nd QUARTER </t>
  </si>
  <si>
    <t>SPP-MDRRMO-MOOE-SVP-012</t>
  </si>
  <si>
    <t>HOTEL ACCOMMODATION FOR INTEGRATED PLANNING CORSE ON INCIDENT COMMAND SYSTEM (IPICS) BATCH 1</t>
  </si>
  <si>
    <t>SPP-CSWDD-MOOE-S-001</t>
  </si>
  <si>
    <t>Foods for the LCPC Meetings</t>
  </si>
  <si>
    <t>SPP-MDRRMO-MOOE-S-010</t>
  </si>
  <si>
    <t>FOD AND TOKEN FOR INTEGRATED PLANNING COURSE ON INCIDENT COMMAND SYSTEM (IPICS) BATCH 2</t>
  </si>
  <si>
    <t>SPP-MDRRMO-MOOE-S-011</t>
  </si>
  <si>
    <t>TRAINING SUPPLIES FOR INTEGRATED PLANNING COURSE ON INCIDENT COMMAND SYSTEM (IPICS) BATCH 2</t>
  </si>
  <si>
    <t>SPP-CUPAO-MOOE-SVP-001</t>
  </si>
  <si>
    <t>FOOD FOR THE CONDUCT OF WORKFORCE SUPPORT AND RESETTLEMENT ASSISTANCE FOR INFORMAL SETTLER FAMILIES AT ST. GREGORY HOMES</t>
  </si>
  <si>
    <t>SPP-LSB-CO-CB-001</t>
  </si>
  <si>
    <t>PROCUREMENT OF MICRO PROGRAMMABLE ROBOT FOR THE USE OF MALABON NATIONAL HIGH SCHOOL AND COL. RAMON CAMUS INTEGRATED SCHOOL</t>
  </si>
  <si>
    <t>PROCUREMENT OF SUPPLIES AND MATERIALS FOR THE LOCAL COUNCIL FOR THE PROTECTION OF CHILDREN (LCPC) MEETINGS</t>
  </si>
  <si>
    <t>SPP-CSWDD-MOOE-S-002</t>
  </si>
  <si>
    <t>OFFICE SUPPLIES FOR THE IMPLEMENTATION OF LCPC FUNCTIONALITY</t>
  </si>
  <si>
    <t>SPP-LSB-CO-CB-002</t>
  </si>
  <si>
    <t>PROCUREMENT OF SMART TV FOR LEARNERS OF SDO MALABON</t>
  </si>
  <si>
    <t>SPP-MDRRMO-MOOE-SVP-013</t>
  </si>
  <si>
    <t>HOTEL ACCOMMODATION FOR INTEGRATED PLANNING CORSE ON INCIDENT COMMAND SYSTEM (IPICS) BATCH 2</t>
  </si>
  <si>
    <t>SPP-MDRRMO-MOOE-TF-SVP-001</t>
  </si>
  <si>
    <t>PROCUREMENT OF NON-FOOD RELIEF ITEMS (MODULAR / EVACUATION TENT) OF THE MALABON DISASTER RISK REDUCTION AND MANAGEMENT OFFICE</t>
  </si>
  <si>
    <t>SPP-CED-CO-TF-CB-001</t>
  </si>
  <si>
    <t>PROCUREMENT OF IT EQUIPMENT FOR THE USE OF THE CITY ENGINEERING DEPARTMENT</t>
  </si>
  <si>
    <t>SPP-BFP-MOOE-SVP-001</t>
  </si>
  <si>
    <t xml:space="preserve">FURNITURES TO BE USED FOR NEWLY RENOVATED POTRERO FIRE STATION </t>
  </si>
  <si>
    <t>SPP-GSD-MOOE-CF-SVP-003</t>
  </si>
  <si>
    <t>CITY GSD RENTAL OF PHOTOCOPYING MACHINES AND DUPLICATOR MACHINES FOR VARIOUS OFFICES OF THE CITY GOVERNMENT OF MALABON</t>
  </si>
  <si>
    <t>SPP-CHRMDD-MOOE-SVP-OO1</t>
  </si>
  <si>
    <t>CSE REVIEW PROGRAM</t>
  </si>
  <si>
    <t>SPP-GSD-CO-CF-SVP-004</t>
  </si>
  <si>
    <t>PROCUREMENT OF TOOLS AND EQUIPMENT FOR SPECIAL ACTIVITY</t>
  </si>
  <si>
    <t>SPP-GSD-CO-CF-SVP-005</t>
  </si>
  <si>
    <t>XEROX MACHINE FOR THE USED OF GENERAL SERVICES DEPARTMENT</t>
  </si>
  <si>
    <t>SPP-CSWDD-MOOE-S-003</t>
  </si>
  <si>
    <t>EQUIPMENT AND ICT FOR THE IMPLEMENTATION OF LCPC FUNCTIONALITY</t>
  </si>
  <si>
    <t>BFP</t>
  </si>
  <si>
    <t>SPP-OCM- MOOE-SVP-001</t>
  </si>
  <si>
    <t>FOOD FOR THE PARTICIPANTS DURING THE INAUGURAL OATH TAKING CEREMONY</t>
  </si>
  <si>
    <t>SPP-OCM- MOOE-SVP-002</t>
  </si>
  <si>
    <t>CATERING BUFFET FOR OFFICIAL AND VIP'S AFTER THE INAUGURAL OATH TAKING CEREMONY 2025</t>
  </si>
  <si>
    <t>SPP-OCM- MOOE-S-003</t>
  </si>
  <si>
    <t xml:space="preserve">MATERIALS </t>
  </si>
  <si>
    <t>SPP-OCM- MOOE-SVP-004</t>
  </si>
  <si>
    <t>PROCUREMENT OF AMMUNITIONS FOR FIREARMS PROFICIENCY TRAINING OF MALE DORMITORY</t>
  </si>
  <si>
    <t>SPP-OCM- MOOE-S-005</t>
  </si>
  <si>
    <t>SUPPLIES TO BE USED  IN 7DAYS HIGH RISK PDL TRANPORT TRAINING</t>
  </si>
  <si>
    <t>SPP-OCM- MOOE-S-006</t>
  </si>
  <si>
    <t>FOOD FOR PARTICIPANTS  OFFIREARMS PROFICIENCY TRAINING OF MALE DORMITORY</t>
  </si>
  <si>
    <t>SPP-BFP-MOOE-TF-SVP-001</t>
  </si>
  <si>
    <t>PROCUREMENT OF ONE (1) UNIT EMERGENCY VEHICLE FOR THE USE OF MALABON CITYR FIRE STATION</t>
  </si>
  <si>
    <t>SPP-PSTMO-TF-S-001</t>
  </si>
  <si>
    <t>PSTMO OFFICE SUPPLIES FOR THE YEAR 2025 (2ND QUARTER)</t>
  </si>
  <si>
    <t>SPP-GSD-MOOE-S-001</t>
  </si>
  <si>
    <t>FOR USE IN DAILY OFFICE OPERATIONS</t>
  </si>
  <si>
    <t>SPP-OCA-CO-SVP-001</t>
  </si>
  <si>
    <t>PROCUREMENT OF COMMUNICATION EQUIPMENT FOR THE USE OF THE OFFICE OF THE CITY ADMINISTRATOR</t>
  </si>
  <si>
    <t>SPP-OCA-CO-SVP-002</t>
  </si>
  <si>
    <t>EQUIPMENT FOR THE USEOF OFFICE OF THE CITY MAYOR</t>
  </si>
  <si>
    <t>SPP-CSWDD-MOOE-S-004</t>
  </si>
  <si>
    <t>SUPPLIES AND MATERIALS FOR TEEN/ CENTER SDEC PROGRAM AND ACTIVITIES</t>
  </si>
  <si>
    <t>SPP-CHD-MOOE-SVP-001</t>
  </si>
  <si>
    <t>PROVISION OF PATIENTS MEAL OF THE OSPITAL NG MALABON FOR THE THIRD QUARTER OF 2025</t>
  </si>
  <si>
    <t>SPP-CHD-MOOE-SVP-0012</t>
  </si>
  <si>
    <t>PROCUREMENT OF PATIENT MEAL FOR THE OSPITAL NG MALABON</t>
  </si>
  <si>
    <t>SPP-CSWDD-MOOE-S-005</t>
  </si>
  <si>
    <t>CLEANING AND OTHER MATERIALS FOR TEEN CENTER/SDEC PROGRAM AND ACTIVITIES</t>
  </si>
  <si>
    <t>SPP-LSB-CO-SVP-001</t>
  </si>
  <si>
    <t>PROCUREMENT OF SPORTS EQUIPMENT</t>
  </si>
  <si>
    <t>SPP-BAC-MOOE-S-001</t>
  </si>
  <si>
    <t>SPP-GSD-CO-CB-001</t>
  </si>
  <si>
    <t>PROCUREMENT OF VAN FOR THE USE OF GENERAL SERVICES DEPARTMENT</t>
  </si>
  <si>
    <t>SPP-PSTMO-MOOE-S-002</t>
  </si>
  <si>
    <t>OFFICE SUPPLIES FOR CAPACITY BUILDING TRAINING FOR TRAFFIC PERSONNEL ENHANCING TRAFFIC MANAGEMENT AND ENFORCEMENT SKILLS</t>
  </si>
  <si>
    <t>SPP-CSWDD-MOOE-S-006</t>
  </si>
  <si>
    <t>OFFICE SUPPLIES FOR TEEN CENTER/SDEC PROGRAM ACTIVITIES</t>
  </si>
  <si>
    <t>SPP-PSTMO-MOOE-SVP-002</t>
  </si>
  <si>
    <t>PROCUREMENT OF UNIFORM ORDINANCE VIOLATION RECEIP (OUVR)  TO BE USED IN THE IMPLEMENTATION OF SINGLE TICKETING OTHER LAWS AND ORDINANCES RELATIVE TO TRANSPORT AND TRAFFIC MANAGEMENT</t>
  </si>
  <si>
    <t>SPP-CED-CO-CB-001</t>
  </si>
  <si>
    <t>PROPOSED REHABILITATION OF DENTAL CENTER AT JUSTICE COMPOUND, SANCIANGCO ST., BRGY. CATMON, CITY OF MALABON</t>
  </si>
  <si>
    <t>SPP-CHD-CO-S-001</t>
  </si>
  <si>
    <t>PROCUREMENT OF MEDICAL EQUIPMENT FOR HOSPITAL OPERATIONS OF THE OSPITAL NG MALABON</t>
  </si>
  <si>
    <t>SPP-LSB-SEF-MOOE-SVP-008</t>
  </si>
  <si>
    <t>2025 NATIONAL TEACHER'S DAY CELEBRATION (TARPAULIN)</t>
  </si>
  <si>
    <t>SPP-CAD-MOOE-CB-001</t>
  </si>
  <si>
    <t>PROCUREMENT OF ICT EQUIPMENT OF CITY ACCOUNTING DEPARTMENT</t>
  </si>
  <si>
    <t>MOTORCYCLE TO BE USED FOR EMERGENCY RESPONSE OF THE CITY GOVERNMENT OF MALABON</t>
  </si>
  <si>
    <t>CAD</t>
  </si>
  <si>
    <t>SPP-MDRRMO-MOOE-QRF-NPE-001</t>
  </si>
  <si>
    <t>PROVISION OF FOOD RELIEF PACKS TO SUPPORT THE VICTIMS OF SOUTHWEST MONSOON, SEVERE TROPICAL STORM CRISING, SIMULTANEOUS HIGH TIDE AND DAMAGE TO THE NAVOTAS (TANZA) NAVIGATIONAL GATE (SUPPLY AGREEMENT)</t>
  </si>
  <si>
    <t>SPP-CHD-MOOE-QRF-NPE-001</t>
  </si>
  <si>
    <t>PROCUREMENT OF DRUGS AND MEDICINES FOR OSPITAL NG MALABON FOR IMMEDIATE RESPONSE TO PUBLIC HEALTH EMERGENCY UNDER THE STATE OF CALAMITY</t>
  </si>
  <si>
    <t>SPP-CHD-MOOE-QRF-NPE-002</t>
  </si>
  <si>
    <t>EMERGENCY PROCUREMENT OF DOXYCYCLINE</t>
  </si>
  <si>
    <t>SPP-MDRRMO-MOOE-QRF-NPE-002</t>
  </si>
  <si>
    <t xml:space="preserve">PROVISION OF HYGIENE KITS TO SUPPORT THE VICTIMS OF SOUTHWEST MONSOON, SEVERE TROPICAL STORM CRISING, SIMULTANEOUS HIGH TIDE AND DAMAGE TO THE NAVOTAS (TANZA) NAVIGATIONAL GATE </t>
  </si>
  <si>
    <t>SPP-CHD-MOOE-QRF-NPE-003</t>
  </si>
  <si>
    <t>PROCUREMENT OF REAGENTS FOR BLOOD TEST FOR OSPITAL NG MALABON FOR IMMEDIATE RESPONSE TO PUBLIC HEALTH EMERGENCY UNDER THE STATE OF CALAMITY</t>
  </si>
  <si>
    <t>SPP-CHD-MOOE-QRF-NPE-004</t>
  </si>
  <si>
    <t>PROCUREMENT OF VARIOUS MEDICAL, LABORATORY, AND OTHER MATERIALS FOR OSPITAL NG MALABON FOR IMMEDIATE RESPONSE TO PUBLIC HEALTH EMERGENCY UNDER THE STATE OF CALAMITY</t>
  </si>
  <si>
    <t>SPP-CED-MOOE-QRF-NPE-001</t>
  </si>
  <si>
    <t>PROCUREMENT OF 1 UNIT TRAILER-TYPE MOUNTED DEWATERING PUMP TO SUPPORT PUMPING OUT FLOOD WATER, MINIMIZING DAMAGE TO INFRASTRUCTURE AND ENSURING SAFETY AND WELL-BEING OF RESIDENTS CAUSED BY SOUTHWEST MONSOON, SEVERE TROPICAL STORM CRISING, AND DAMAGE TO THE NAVOTAS (TANZA) NAVIGATIONAL GATE</t>
  </si>
  <si>
    <t>SPP-MDRRMO-MOOE-QRF-NPE-003</t>
  </si>
  <si>
    <t>PROVISION OF HOT MEALS TO SUPPORT THE VICTIMS OF SOUTHWEST MONSOON, SEVERE TROPICAL STORM CRISING, SIMULTANEOUS HIGH TIDE AND DAMAGE TO THE NAVOTAS (TANZA) NAVIGATIONAL GATE (SUPPLY AGREEMENT)</t>
  </si>
  <si>
    <t>SPP-MDRRMO-MOOE-QRF-NPE-004</t>
  </si>
  <si>
    <t>PROCUREMENT OF VARIOUS SUPPLIES FOR RELIEF OPERATION - TYPHOON CRISING</t>
  </si>
  <si>
    <t>SPP-GSD-CO-S-001</t>
  </si>
  <si>
    <t>PROCUREMENT OF DOCUMENT SCANNER FOR THE USE OF THE BAC SECRETARIAT OFFICE</t>
  </si>
  <si>
    <t>SPP-CHD-TF-S-002</t>
  </si>
  <si>
    <t xml:space="preserve">PMS AND CALLIBIRATION FOR HOSPITAL EQUIPMENT OF OSMAL </t>
  </si>
  <si>
    <t>SPP-CHD-TF-SVP-003</t>
  </si>
  <si>
    <t>SUPPLY OF MEDICAL OXYGEN (OSMAL) (3RD QUARTER 2025)</t>
  </si>
  <si>
    <t>SPP-PSTMO-TF-SVP-001</t>
  </si>
  <si>
    <t>PROCUREMENT OF COMPUTER DESKTOP, LAPTOP AND PRINTER WITH SCANNER FOR THE USE OF PSTMO</t>
  </si>
  <si>
    <t>SPP-GAD-MOOE-S-010</t>
  </si>
  <si>
    <t>MEALS AND TOKEN FOR PARTICIPANTS, WORKING COMMITTEE, AND RESOURCE PERSON FOR THE CONDUCT OF FORUMS, TRAININGS, AND ACTIVITIES ON GENDER SENSITIVITY AND RESPONSIVENESS</t>
  </si>
  <si>
    <t>SPP-GAD-MOOE-S-011</t>
  </si>
  <si>
    <t>MEALS FOR THE CONDUCT OF GAD FOCAL POINT SYSTEM MEMBERS MEETING</t>
  </si>
  <si>
    <t>SPP-LSB-SEF-MOOE-SVP-009</t>
  </si>
  <si>
    <t>2025 NATIONAL TEACHER'S DAY CELEBRATION (livestreaming)</t>
  </si>
  <si>
    <t>SPP-CED-CO-CB-002</t>
  </si>
  <si>
    <t>PROPOSED MID-RISE HOUSING PROJECT AT GUYABANO ST., BARANGAY POTRERO, CITY OF MALABON</t>
  </si>
  <si>
    <t>SPP-LSB-SEF-MOOE-SVP-010</t>
  </si>
  <si>
    <t>2025 NATIONAL TEACHER'S DAY CELEBRATION (rental of mobile sound system,lights, and led wall)</t>
  </si>
  <si>
    <t>PROCUREMENT OF DOCUMENT TRACKING SYSTEM TO BE USED BY ALL DEPARTMENTS AND OFFICES OF THE CITY GOVERNMENT OF MALABON</t>
  </si>
  <si>
    <t>SPP-CED-CO-CB-003</t>
  </si>
  <si>
    <t>PROPOSED CONSTRUCTION OF OSPITAL NG MALABON (EXTENSION BUILDING), BARANGAY TAÑONG, MALABON CITY</t>
  </si>
  <si>
    <t>SPP-LSB-SEF-MOOE-SVP-011</t>
  </si>
  <si>
    <t>2025 NATIONAL TEACHER'S DAY CELEBRATION (raffle prizes)</t>
  </si>
  <si>
    <t>SPP-LSB-SEF-MOOE-SVP-012</t>
  </si>
  <si>
    <t>2025 NATIONAL TEACHER'S DAY CELEBRATION (FOOD)</t>
  </si>
  <si>
    <t>SPP-CED-MOOE-CB-002</t>
  </si>
  <si>
    <t>PROPOSED UPGRADING / REHABILITATION OF ESCANILLA ST., INCLUDING DRAINAGE, BRGY. CONCEPCION, CITY OF MALABON</t>
  </si>
  <si>
    <t>SPP-CED-MOOE-CB-003</t>
  </si>
  <si>
    <t>PROPOSED REPAIR / MAINTENANCE OF VARIOUS FACILITIES AT TINAJEROS NATIONAL HIGH SCHOOL, BRGY. TINAJEROS, CITY OF MALABON</t>
  </si>
  <si>
    <t>SPP-CSWDD-MOOE-SVP-001</t>
  </si>
  <si>
    <t>OTHER SUPPLIES SUPPORT TO ECCD FOR THE OPERATION OF CDC AND NCDC</t>
  </si>
  <si>
    <t>SPP-CSWDD-MOOE-SVP-002</t>
  </si>
  <si>
    <t>TOKEN FOR 4-DAY CAPACITY WORKSHOP AND TRAINING OF LCAT-VAWC</t>
  </si>
  <si>
    <t>SPP-CSWDD-MOOE-SVP-003</t>
  </si>
  <si>
    <t>FOOD FOR LCAT-VAWC QUARTERLY MEETINGS</t>
  </si>
  <si>
    <t>SPP-CSWDD-MOOE-SVP-004</t>
  </si>
  <si>
    <t>FOOD ASSISTANCE FOR CASE CONFERENCE AND SPECIAL MEEETINGS</t>
  </si>
  <si>
    <t>SPP-CSWDD-MOOE-SVP-005</t>
  </si>
  <si>
    <t>4 DAY LIVE-IN CAPACITY BUILDING WORKSHOP AND TRAINING (CONDUCT PYSCHOSOCIAL-TRAUMA-INFORMED CARE) FOR THE LCAT-VAWC MEMBERS,STAKEHOLDERS AND BARANGAY VAWC DESK OFFICERS</t>
  </si>
  <si>
    <t>SPP-LSB-MOOE-SVP-006</t>
  </si>
  <si>
    <t>Implementation of the project, “Empowering Educators: Utilizing an AI Coaching System to Enhance Classroom Teaching Practices</t>
  </si>
  <si>
    <t>SPP-LSB-MOOE-SVP-007</t>
  </si>
  <si>
    <t>SPP-CSWDD-MOOE-SVP-006</t>
  </si>
  <si>
    <t>Various Supplies and Equipment for the Quarterly Meetings, Trainings, and Capacity Building of LCAT-VAWC (Office Supplies</t>
  </si>
  <si>
    <t>SPP-CED-MOOE-TF-CB-001</t>
  </si>
  <si>
    <t>PROCUREMENT OF ONE (1) UNIT SERVICE VEHICLE (BRAND NEW NON-INSULATED AERIAL PLATFORM MODEL CITYLIFT) FOR THE USE OF THE CITY ENGINEERING DEPARTMENT</t>
  </si>
  <si>
    <t>SPP-CSWDD-MOOE-SVP-007</t>
  </si>
  <si>
    <t>TRANSPORTATION SERVICE OF PARTICIPANTS (LCAT-VAWC members and Stakeholders) from Malabon City to Baguio City (Vice Versa)</t>
  </si>
  <si>
    <t>SPP-LSB-MOOE-SVP-008</t>
  </si>
  <si>
    <t>SPP-CHD-MOOE-SVP-009</t>
  </si>
  <si>
    <t>OTHER SUPPLIES (CUSTOMIZED ITEM) FOR OFFICE SUPPLIES FOR CONDUCT OF ADVOCACY ACTIVITIES TO RAISE AWARENESS ON TEENAGE PREGNANCY "ADOLESCENT CONGRESS 2025"</t>
  </si>
  <si>
    <t>SPP-CHD-MOOE-SVP-010</t>
  </si>
  <si>
    <t>FOOD FOR CONDUCT OF ADVOCACY ACTIVITIES TO RAISE AWARENESS ON TEENAGE PREGNANCY "ADOLESCENT CONGRESS 2025"</t>
  </si>
  <si>
    <t>SPP-LSB-MOOE-SVP-009</t>
  </si>
  <si>
    <t>2025 NATIONAL TEACHER'S DAY CELEBRATION (VENUE AND STAGE DECORATIONS)</t>
  </si>
  <si>
    <t>SPP-CHD-MOOE-SVP-0013</t>
  </si>
  <si>
    <t>PROCUREMENT OF FAMILY COMMODITIES FOR TEENAGE MOTHERS</t>
  </si>
  <si>
    <t>SPP-CHD-MOOE-SVP-011</t>
  </si>
  <si>
    <t>OFFICE SUPPLIES FOR THE CONDUCT OF ADVOCACY ACTIVITIES TO RAISE AWARENESS ON TEENAGE PREGNANCY "ADOLESCENT CONGRESS 2025"</t>
  </si>
  <si>
    <t>SPP-CED-CO-CB-004</t>
  </si>
  <si>
    <t>PROPOSED EXPANSION OF ACTIVE TRANSPORT INFRASTRUCTURE IN MALABON CITY</t>
  </si>
  <si>
    <t>SPP-CSWDD-MOOE-SVP-008</t>
  </si>
  <si>
    <t>ADDITIONAL SUPPLIES SUPPORT TO ECCD FOR THE OPERATION OF CDC AND NCDC</t>
  </si>
  <si>
    <t>SPP-LSB-SEF-MOOE-SVP-013</t>
  </si>
  <si>
    <t>FOOD FOR THE CONDUCT OF TAMBOBONG EXCELLENCE AWARDS</t>
  </si>
  <si>
    <t>SPP-LSB-SEF-MOOE-SVP-014</t>
  </si>
  <si>
    <t>OTHER SUPPLIES FOR THE SDO- MALABON CITY EDUCATION RESEARCH PROGRAM 2025</t>
  </si>
  <si>
    <t>SPP-GSD-MOOE-SVP-001</t>
  </si>
  <si>
    <t>TO PROCURE PARTS AND SUPPLIES FOR VARIOUS REPAIR OF SERVICE GOVERNMENT OWNED VEHICLES</t>
  </si>
  <si>
    <t>SPP-CHD-MOOE-TF-SVP-004</t>
  </si>
  <si>
    <t>LABORATORY SUPPLIES FOR OSMAL</t>
  </si>
  <si>
    <t>SPP-CHD-MOOE-TF-SVP-005</t>
  </si>
  <si>
    <t>MEDICAL SUPPLIES FOR OSMAL</t>
  </si>
  <si>
    <t>SPP-CHD-MOOE-TF-SVP-006</t>
  </si>
  <si>
    <t>EMERGENCY PROCUREMENT OF DRUGS AND MEDICINE FOR OSMAL</t>
  </si>
  <si>
    <t>SPP-CHD-MOOE-TF-SVP-007</t>
  </si>
  <si>
    <t>DRUGS AND MEDICINE FOR COMMUNITY OUTREACH PROGRAM OF OSMAL</t>
  </si>
  <si>
    <t>SPP-CHD-MOOE-SVP-012</t>
  </si>
  <si>
    <t>FAMILY PLANNING COMMODITIES FOR MEN AND WOMEN</t>
  </si>
  <si>
    <t>SPP-LSB-SEF-MOOE-SVP-015</t>
  </si>
  <si>
    <t>PRINTING OF JOURNAL FOR THE SDO-MALABON CITY EDUCATION RESEARCH PROGRAM 2025</t>
  </si>
  <si>
    <t>SPP-CHD-MOOE-TF-SVP-008</t>
  </si>
  <si>
    <t>REAGENTS FOR MACHINES (OSMAL)</t>
  </si>
  <si>
    <t>SPP-CHD-MOOE-TF-SVP-009</t>
  </si>
  <si>
    <t>PROCUREMENT OF FOURTH (4TH) QUARTER LABORATORY REAGENTS AND CONSUMABLES OF OSMAL</t>
  </si>
  <si>
    <t>SPP-CHD-MOOE-TF-SVP-010</t>
  </si>
  <si>
    <t>HOSPITAL ADMISSION KITS AND OTHER MATERIALS FOR OSMAL</t>
  </si>
  <si>
    <t>SPP-PSTMO-TF-SVP-002</t>
  </si>
  <si>
    <t>OFFICE SUPPLIES 4TH QUARTER</t>
  </si>
  <si>
    <t>SPP-CHD-MOOE-TF-SVP-011</t>
  </si>
  <si>
    <t>PURCHASE OF MEDICAL SUPPLIES (OSMAL - 4TH QUARTER)</t>
  </si>
  <si>
    <t>SPP-CHD-MOOE-TF-SVP-012</t>
  </si>
  <si>
    <t>PURCHASE OF DENGUE EXPRESS KITS FOR OSPITAL NG MALABON</t>
  </si>
  <si>
    <t>SPP-PDAO-MOOE-SVP-001</t>
  </si>
  <si>
    <t>MATERIALS FOR DISABILITY AND NEEDS ASSESSMENT SYSTEM (DNAS)</t>
  </si>
  <si>
    <t>SPP-PDAO-MOOE-SVP-002</t>
  </si>
  <si>
    <t>Transportation (Service Rental) for the Conduct of Capability Development and Year-End Program Implementation Assessment for Persons with Disabilities</t>
  </si>
  <si>
    <t>SPP-PDAO-MOOE-SVP-003</t>
  </si>
  <si>
    <t>HOTEL ACCOMMODATION FOR THE CONDUCT OF CAPACITY BUILDING FOR PDAO STAFF</t>
  </si>
  <si>
    <t>CHARTING THE FUTURE 2025: PROGRAM PERFORMANCE REVIEW AND CAPACITY BUILDING FOR LOCAL HOUSING BOARD AND OTHER CONCERNED OFFICES</t>
  </si>
  <si>
    <t>SPP-OCM-MOOE-SVP-002</t>
  </si>
  <si>
    <t>SPP-OCM-MOOE-SVP-003</t>
  </si>
  <si>
    <t>PROCUREMENT OF AIRCONDITIONING UNITS</t>
  </si>
  <si>
    <t>SPP-PSTMO-TF-SVP-003</t>
  </si>
  <si>
    <t>TOKEN FOR ROAD SAFETY AND DISASTER PREPAREDNESS TRAINING FOR TRAFFIC ENFORCERS</t>
  </si>
  <si>
    <t>BLOOD PRESSURE APPARATUS FOR OSPITAL NG MALABON</t>
  </si>
  <si>
    <t>SPP-PSTMO-TF-SVP-004</t>
  </si>
  <si>
    <t>TRAINING SUPPLIES FOR ROAD SAFETY AND DISASTER PREPAREDNESS TRAINING FOR TRAFFIC ENFORCERS</t>
  </si>
  <si>
    <t>SPP-CSWDD-MOOE-SVP-009</t>
  </si>
  <si>
    <t>FOOD PROCUREMENT FOR THE CONDUCT OF "2025 18-DAY CAMPAIGN TO END VIOLENCE AGAINTS WOMEN (NOV-DEC 2025)</t>
  </si>
  <si>
    <t>SPP-CSWDD-MOOE-SVP-010</t>
  </si>
  <si>
    <t xml:space="preserve">OTHER SUPPLIES FOR THE CONDUCT OF “2025 18-DAY CAMPAIGN TO END VIOLENCE AGAINST WOMEN” </t>
  </si>
  <si>
    <t>SPP-CSWDD-MOOE-SVP-011</t>
  </si>
  <si>
    <t>SUPPLIES FOR 4-DAY LIVE-IN TRAINING OF TRAINERS FOR THE LOCAL COMMITTEE FOR ANTI-TRAFFICKING AND VIOLENCE AGAINST WOMEN AND THEIR CHILDREN (LCAT-VAWC) MEMBERS</t>
  </si>
  <si>
    <t>SPP-CSWDD-MOOE-SVP-012</t>
  </si>
  <si>
    <t>KIT FOR THE CONDUCT OF TRAINING AND TRAINERS FOR THE LOCAL COMMITTEE FOR ANTI-TRAFFICKING AND VIOLENCE AGAINST WOMEN AND THEIR CHILDREN (LCAT-VAWC) MEMBERS</t>
  </si>
  <si>
    <t>SPP-CED-MOOE-TF-CB-002</t>
  </si>
  <si>
    <t>PROCUREMENT OF ONE (1) UNIT SERVICE VEHICLE (BRAND-NEW 10FT.-LONG PASSENGER BODY MODEL) FOR THE USE OF CITY ENGINEERING DEPARTMENT</t>
  </si>
  <si>
    <t>SPP-CSWDD-MOOE-SVP-013</t>
  </si>
  <si>
    <t>ACCOMMODATION FOR THE CAPACITY BUILDING FOR THE MCCPC &amp; BCPC</t>
  </si>
  <si>
    <t>SPP-CSWDD-MOOE-SVP-014</t>
  </si>
  <si>
    <t>SUPPLIES FOR THE CAPACITY BUILDING FOR THE MCCPC &amp; BCPC</t>
  </si>
  <si>
    <t>SPP-CSWDD-MOOE-SVP-015</t>
  </si>
  <si>
    <t>OTHER SUPPLIES FOR THE CAPACITY BUILDING FOR THE MCCPC &amp; BCPC</t>
  </si>
  <si>
    <t>SPP-OCM-MOOE-SVP-004</t>
  </si>
  <si>
    <t>GROCERY PACKAGE FOR PAMASKONG HANDOG FOR DepEd MALABON 2025</t>
  </si>
  <si>
    <t>FOOD FOR THE CONDUCT OF BCPC PERFORMANCE AUDIT AND AWARDING CEREMONY 2025</t>
  </si>
  <si>
    <t>LCPC</t>
  </si>
  <si>
    <t>SPP-CSWDD-MOOE-SVP-001A</t>
  </si>
  <si>
    <t>SPP-LCPC-MOOE-SVP-002</t>
  </si>
  <si>
    <t xml:space="preserve"> FOR THE CONDUCT OF BCPC PERFORMANCE AUDIT AND AWARDING CEREMONY 2025</t>
  </si>
  <si>
    <t>SPP-LSB-SEF-MOOE-001</t>
  </si>
  <si>
    <t>PROCUREMENT OF CUSTOMIZED SUBLIMATION POLO SHIRTS FOR THE 2025 NATIONAL TEACHERS' DAY CELEBRATION OF THE SDO - MALABON</t>
  </si>
  <si>
    <t>SPP-MDRRMO-MOOE-CF-SVP-016</t>
  </si>
  <si>
    <t xml:space="preserve">PROCUREMENT AND INSTALLATION OF COMMUNICATION EWS,I.T EQUIPMENT AND SYSTEM (70%-LDRRM FUND) </t>
  </si>
  <si>
    <t>SPP-MDRRMO-MOOE-CF-SVP-017</t>
  </si>
  <si>
    <t>TRAINING SUPPLIES FOR EMERGENCY OPERATION CENTER TRAINING</t>
  </si>
  <si>
    <t>SPP-CED-CO-SEF-CB-001</t>
  </si>
  <si>
    <t>PROPOSED REPAIR / MAINTENANCE OF VARIOUS FACILITIES AT COL. RAMON CAMUS INTEGRATED SCHOOL, C. ARELLANO ST., BRGY, SAN AGUSTIN, CITY OF MALABON</t>
  </si>
  <si>
    <t>SPP-CED-CO-SEF-CB-002</t>
  </si>
  <si>
    <t>PROPOSED REPAIR / MAINTENANCE OF ELECTRICAL SYSTEM AT PANGHULO ELEMENTARY SCHOOL UNIT 1, BRGY. PANGHULO, CITY OF MALABON</t>
  </si>
  <si>
    <t>SPP-CED-CO-SEF-CB-003</t>
  </si>
  <si>
    <t>PROPOSED REPAIR / MAINTENANCE OF ELECTRICAL SYSTEM AT POTRERO NATIONAL HIGH SCHOOL, BRGY. POTRERO, CITY OF MALABON</t>
  </si>
  <si>
    <t>Revised Annual Procurement Plan</t>
  </si>
  <si>
    <t>l;kjk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</si>
</sst>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rgb="FF000000"/>
      <name val="Arial"/>
      <family val="2"/>
    </font>
    <font>
      <b/>
      <sz val="12"/>
      <color theme="0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i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</cellStyleXfs>
  <cellXfs count="55">
    <xf numFmtId="0" fontId="0" fillId="0" borderId="0" xfId="0"/>
    <xf numFmtId="0" fontId="4" fillId="0" borderId="0" xfId="0" applyFont="1" applyAlignment="1">
      <alignment horizontal="center" vertical="center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164" fontId="5" fillId="2" borderId="1" xfId="1" applyFont="1" applyFill="1" applyBorder="1" applyAlignment="1" applyProtection="1">
      <alignment horizontal="center" vertical="center" wrapText="1"/>
      <protection locked="0"/>
    </xf>
    <xf numFmtId="164" fontId="5" fillId="2" borderId="1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5" fillId="2" borderId="1" xfId="1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64" fontId="8" fillId="0" borderId="1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64" fontId="5" fillId="0" borderId="1" xfId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164" fontId="9" fillId="2" borderId="4" xfId="1" applyFont="1" applyFill="1" applyBorder="1" applyAlignment="1" applyProtection="1">
      <alignment horizontal="center" vertical="center"/>
      <protection locked="0"/>
    </xf>
    <xf numFmtId="164" fontId="9" fillId="2" borderId="2" xfId="1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164" fontId="5" fillId="2" borderId="0" xfId="1" applyFont="1" applyFill="1" applyAlignment="1">
      <alignment horizontal="center" vertical="center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164" fontId="5" fillId="2" borderId="0" xfId="1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164" fontId="4" fillId="0" borderId="0" xfId="1" applyFont="1" applyAlignment="1">
      <alignment horizontal="center" vertical="center"/>
    </xf>
    <xf numFmtId="43" fontId="4" fillId="0" borderId="0" xfId="0" applyNumberFormat="1" applyFont="1" applyAlignment="1">
      <alignment horizontal="center" vertical="center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164" fontId="3" fillId="2" borderId="0" xfId="1" applyFont="1" applyFill="1" applyAlignment="1" applyProtection="1">
      <alignment horizontal="center" vertical="top"/>
      <protection locked="0"/>
    </xf>
    <xf numFmtId="164" fontId="8" fillId="2" borderId="0" xfId="1" applyFont="1" applyFill="1" applyAlignment="1" applyProtection="1">
      <alignment horizontal="center" vertical="top"/>
      <protection locked="0"/>
    </xf>
    <xf numFmtId="0" fontId="7" fillId="3" borderId="0" xfId="0" applyFont="1" applyFill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</cellXfs>
  <cellStyles count="6">
    <cellStyle name="Comma" xfId="1" builtinId="3"/>
    <cellStyle name="Comma 2" xfId="3" xr:uid="{00000000-0005-0000-0000-000001000000}"/>
    <cellStyle name="Normal" xfId="0" builtinId="0"/>
    <cellStyle name="Normal 2" xfId="5" xr:uid="{00000000-0005-0000-0000-000003000000}"/>
    <cellStyle name="Normal 3" xfId="4" xr:uid="{00000000-0005-0000-0000-000004000000}"/>
    <cellStyle name="Normal 4" xfId="2" xr:uid="{00000000-0005-0000-0000-000005000000}"/>
  </cellStyles>
  <dxfs count="65"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</dxfs>
  <tableStyles count="0" defaultTableStyle="TableStyleMedium2" defaultPivotStyle="PivotStyleLight16"/>
  <colors>
    <mruColors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BAC/Desktop/2022/2023%20V2/APP_2023%20(ITEMIZE)%20UPDA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_validation"/>
      <sheetName val="app"/>
      <sheetName val="how_to_fill_out-definitions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79"/>
  <sheetViews>
    <sheetView tabSelected="1" topLeftCell="A461" zoomScale="70" zoomScaleNormal="70" workbookViewId="0">
      <selection activeCell="K462" sqref="K462"/>
    </sheetView>
  </sheetViews>
  <sheetFormatPr defaultColWidth="8.7109375" defaultRowHeight="14.25" x14ac:dyDescent="0.25"/>
  <cols>
    <col min="1" max="1" width="26.5703125" style="1" customWidth="1"/>
    <col min="2" max="2" width="34.85546875" style="1" customWidth="1"/>
    <col min="3" max="4" width="19.7109375" style="1" customWidth="1"/>
    <col min="5" max="5" width="15.7109375" style="1" customWidth="1"/>
    <col min="6" max="6" width="18.85546875" style="1" customWidth="1"/>
    <col min="7" max="7" width="18.5703125" style="1" customWidth="1"/>
    <col min="8" max="8" width="17.85546875" style="1" customWidth="1"/>
    <col min="9" max="9" width="18.42578125" style="1" customWidth="1"/>
    <col min="10" max="10" width="7.140625" style="1" customWidth="1"/>
    <col min="11" max="11" width="20.7109375" style="1" bestFit="1" customWidth="1"/>
    <col min="12" max="12" width="20.140625" style="1" customWidth="1"/>
    <col min="13" max="13" width="20.7109375" style="33" bestFit="1" customWidth="1"/>
    <col min="14" max="14" width="19.42578125" style="1" customWidth="1"/>
    <col min="15" max="20" width="8.7109375" style="1"/>
    <col min="21" max="21" width="19.5703125" style="1" bestFit="1" customWidth="1"/>
    <col min="22" max="16384" width="8.7109375" style="1"/>
  </cols>
  <sheetData>
    <row r="1" spans="1:14" ht="42" customHeight="1" x14ac:dyDescent="0.25">
      <c r="A1" s="35" t="s">
        <v>951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ht="42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5.75" x14ac:dyDescent="0.25">
      <c r="A3" s="2" t="s">
        <v>532</v>
      </c>
      <c r="B3" s="2" t="s">
        <v>534</v>
      </c>
      <c r="C3" s="2"/>
      <c r="D3" s="40" t="s">
        <v>537</v>
      </c>
      <c r="E3" s="40"/>
      <c r="F3" s="2">
        <v>2025</v>
      </c>
      <c r="G3" s="2"/>
      <c r="H3" s="2"/>
      <c r="I3" s="2"/>
      <c r="J3" s="2"/>
      <c r="K3" s="2"/>
      <c r="L3" s="2"/>
      <c r="M3" s="2"/>
      <c r="N3" s="2"/>
    </row>
    <row r="4" spans="1:14" ht="15.75" x14ac:dyDescent="0.25">
      <c r="A4" s="2" t="s">
        <v>531</v>
      </c>
      <c r="B4" s="2" t="s">
        <v>535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5.75" x14ac:dyDescent="0.25">
      <c r="A5" s="2" t="s">
        <v>533</v>
      </c>
      <c r="B5" s="2" t="s">
        <v>536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42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 t="s">
        <v>952</v>
      </c>
    </row>
    <row r="7" spans="1:14" ht="16.5" customHeight="1" x14ac:dyDescent="0.25">
      <c r="A7" s="36" t="s">
        <v>0</v>
      </c>
      <c r="B7" s="38" t="s">
        <v>1</v>
      </c>
      <c r="C7" s="38" t="s">
        <v>2</v>
      </c>
      <c r="D7" s="38" t="s">
        <v>65</v>
      </c>
      <c r="E7" s="38" t="s">
        <v>3</v>
      </c>
      <c r="F7" s="38" t="s">
        <v>4</v>
      </c>
      <c r="G7" s="38"/>
      <c r="H7" s="38"/>
      <c r="I7" s="38"/>
      <c r="J7" s="38" t="s">
        <v>5</v>
      </c>
      <c r="K7" s="38" t="s">
        <v>6</v>
      </c>
      <c r="L7" s="38"/>
      <c r="M7" s="38"/>
      <c r="N7" s="39" t="s">
        <v>7</v>
      </c>
    </row>
    <row r="8" spans="1:14" ht="69.75" customHeight="1" x14ac:dyDescent="0.25">
      <c r="A8" s="37"/>
      <c r="B8" s="38"/>
      <c r="C8" s="38"/>
      <c r="D8" s="38"/>
      <c r="E8" s="38"/>
      <c r="F8" s="3" t="s">
        <v>8</v>
      </c>
      <c r="G8" s="3" t="s">
        <v>9</v>
      </c>
      <c r="H8" s="3" t="s">
        <v>10</v>
      </c>
      <c r="I8" s="3" t="s">
        <v>11</v>
      </c>
      <c r="J8" s="38"/>
      <c r="K8" s="4" t="s">
        <v>12</v>
      </c>
      <c r="L8" s="4" t="s">
        <v>13</v>
      </c>
      <c r="M8" s="4" t="s">
        <v>14</v>
      </c>
      <c r="N8" s="39"/>
    </row>
    <row r="9" spans="1:14" ht="15.75" x14ac:dyDescent="0.25">
      <c r="A9" s="45" t="s">
        <v>48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</row>
    <row r="10" spans="1:14" ht="270" x14ac:dyDescent="0.25">
      <c r="A10" s="5" t="s">
        <v>479</v>
      </c>
      <c r="B10" s="6" t="s">
        <v>68</v>
      </c>
      <c r="C10" s="6" t="s">
        <v>480</v>
      </c>
      <c r="D10" s="6" t="s">
        <v>66</v>
      </c>
      <c r="E10" s="6" t="s">
        <v>122</v>
      </c>
      <c r="F10" s="6" t="s">
        <v>70</v>
      </c>
      <c r="G10" s="6" t="str">
        <f>+F10</f>
        <v>1ST QUARTER - 4TH QUARTER</v>
      </c>
      <c r="H10" s="6" t="str">
        <f>+G10</f>
        <v>1ST QUARTER - 4TH QUARTER</v>
      </c>
      <c r="I10" s="6" t="str">
        <f>+H10</f>
        <v>1ST QUARTER - 4TH QUARTER</v>
      </c>
      <c r="J10" s="6" t="s">
        <v>16</v>
      </c>
      <c r="K10" s="7">
        <f>+L10</f>
        <v>12926863.600000001</v>
      </c>
      <c r="L10" s="7">
        <f>100000+220000+445000+200000+400000+50000+200000+895804.6+339849.3+300000+300000+320000+267193.1+60000+429000+500000+720000.3+2000000+150000+80000+20000+75000+50000+60000+80000+120000+100000+100000+200053.5+1044962.8+600000+2000000+500000</f>
        <v>12926863.600000001</v>
      </c>
      <c r="M10" s="8"/>
      <c r="N10" s="9"/>
    </row>
    <row r="11" spans="1:14" ht="15.75" x14ac:dyDescent="0.25">
      <c r="A11" s="45" t="s">
        <v>49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</row>
    <row r="12" spans="1:14" ht="270" x14ac:dyDescent="0.25">
      <c r="A12" s="5" t="s">
        <v>487</v>
      </c>
      <c r="B12" s="6" t="s">
        <v>71</v>
      </c>
      <c r="C12" s="6" t="s">
        <v>488</v>
      </c>
      <c r="D12" s="6" t="s">
        <v>66</v>
      </c>
      <c r="E12" s="6" t="s">
        <v>69</v>
      </c>
      <c r="F12" s="6" t="s">
        <v>70</v>
      </c>
      <c r="G12" s="6" t="str">
        <f>+F12</f>
        <v>1ST QUARTER - 4TH QUARTER</v>
      </c>
      <c r="H12" s="6" t="str">
        <f>+G12</f>
        <v>1ST QUARTER - 4TH QUARTER</v>
      </c>
      <c r="I12" s="6" t="str">
        <f>+H12</f>
        <v>1ST QUARTER - 4TH QUARTER</v>
      </c>
      <c r="J12" s="6" t="s">
        <v>16</v>
      </c>
      <c r="K12" s="7">
        <f>+L12</f>
        <v>16446632.289999999</v>
      </c>
      <c r="L12" s="7">
        <f>137500+128850+50000+100000+50000+100000+500000+128941.6+60151.6+800000+200000+100000+250000+80000+400000+200000+400000+2000000+60000+120000+17800+50000+60000+127930.66+200000+74000+300000+3885800+165658.43+3000000+500000+1700000+500000</f>
        <v>16446632.289999999</v>
      </c>
      <c r="M12" s="8"/>
      <c r="N12" s="9"/>
    </row>
    <row r="13" spans="1:14" ht="15.75" x14ac:dyDescent="0.25">
      <c r="A13" s="45" t="s">
        <v>84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</row>
    <row r="14" spans="1:14" ht="30" x14ac:dyDescent="0.25">
      <c r="A14" s="6" t="s">
        <v>216</v>
      </c>
      <c r="B14" s="6" t="s">
        <v>218</v>
      </c>
      <c r="C14" s="6" t="s">
        <v>217</v>
      </c>
      <c r="D14" s="6" t="s">
        <v>66</v>
      </c>
      <c r="E14" s="6" t="s">
        <v>50</v>
      </c>
      <c r="F14" s="6" t="s">
        <v>213</v>
      </c>
      <c r="G14" s="6" t="str">
        <f>+F14</f>
        <v>1ST QUARTER - 3RD QUARTER</v>
      </c>
      <c r="H14" s="6" t="str">
        <f>+G14</f>
        <v>1ST QUARTER - 3RD QUARTER</v>
      </c>
      <c r="I14" s="6" t="str">
        <f>+H14</f>
        <v>1ST QUARTER - 3RD QUARTER</v>
      </c>
      <c r="J14" s="6" t="s">
        <v>16</v>
      </c>
      <c r="K14" s="7">
        <f>+L14</f>
        <v>1400000</v>
      </c>
      <c r="L14" s="10">
        <f>900000+500000</f>
        <v>1400000</v>
      </c>
      <c r="M14" s="10"/>
      <c r="N14" s="10"/>
    </row>
    <row r="15" spans="1:14" ht="14.45" customHeight="1" x14ac:dyDescent="0.25">
      <c r="A15" s="45" t="s">
        <v>85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</row>
    <row r="16" spans="1:14" s="15" customFormat="1" ht="135" x14ac:dyDescent="0.25">
      <c r="A16" s="11" t="s">
        <v>485</v>
      </c>
      <c r="B16" s="12" t="s">
        <v>42</v>
      </c>
      <c r="C16" s="12" t="s">
        <v>486</v>
      </c>
      <c r="D16" s="12" t="s">
        <v>66</v>
      </c>
      <c r="E16" s="12" t="s">
        <v>43</v>
      </c>
      <c r="F16" s="12" t="s">
        <v>70</v>
      </c>
      <c r="G16" s="12" t="str">
        <f>+F16</f>
        <v>1ST QUARTER - 4TH QUARTER</v>
      </c>
      <c r="H16" s="12" t="str">
        <f>+G16</f>
        <v>1ST QUARTER - 4TH QUARTER</v>
      </c>
      <c r="I16" s="12" t="str">
        <f>+H16</f>
        <v>1ST QUARTER - 4TH QUARTER</v>
      </c>
      <c r="J16" s="13" t="s">
        <v>16</v>
      </c>
      <c r="K16" s="7">
        <f>+L16</f>
        <v>15098144.76</v>
      </c>
      <c r="L16" s="7">
        <f>85000+130000+2000000+100000+120000+100000+200000+300000+350000+4000000+3404067.76+130000+1500000+1000000+500000+1029077+150000</f>
        <v>15098144.76</v>
      </c>
      <c r="M16" s="14"/>
      <c r="N16" s="14"/>
    </row>
    <row r="17" spans="1:14" ht="15.75" x14ac:dyDescent="0.25">
      <c r="A17" s="45" t="s">
        <v>83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</row>
    <row r="18" spans="1:14" ht="165" x14ac:dyDescent="0.25">
      <c r="A18" s="6" t="s">
        <v>477</v>
      </c>
      <c r="B18" s="6" t="s">
        <v>72</v>
      </c>
      <c r="C18" s="6" t="s">
        <v>478</v>
      </c>
      <c r="D18" s="6" t="s">
        <v>66</v>
      </c>
      <c r="E18" s="6" t="s">
        <v>122</v>
      </c>
      <c r="F18" s="6" t="s">
        <v>70</v>
      </c>
      <c r="G18" s="6" t="str">
        <f>+F18</f>
        <v>1ST QUARTER - 4TH QUARTER</v>
      </c>
      <c r="H18" s="6" t="str">
        <f>+G18</f>
        <v>1ST QUARTER - 4TH QUARTER</v>
      </c>
      <c r="I18" s="6" t="str">
        <f>+H18</f>
        <v>1ST QUARTER - 4TH QUARTER</v>
      </c>
      <c r="J18" s="6" t="s">
        <v>16</v>
      </c>
      <c r="K18" s="7">
        <f>+L18</f>
        <v>11811940</v>
      </c>
      <c r="L18" s="7">
        <f>212500+100000+300000+1000000+55000+2050000+400000+300000+50000+400000+460720+200000+70000+500000+300000+300000+300000+500000+3313720+1000000</f>
        <v>11811940</v>
      </c>
      <c r="M18" s="8"/>
      <c r="N18" s="9"/>
    </row>
    <row r="19" spans="1:14" ht="15.75" x14ac:dyDescent="0.25">
      <c r="A19" s="45" t="s">
        <v>82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</row>
    <row r="20" spans="1:14" ht="30" x14ac:dyDescent="0.25">
      <c r="A20" s="6" t="s">
        <v>222</v>
      </c>
      <c r="B20" s="13" t="s">
        <v>73</v>
      </c>
      <c r="C20" s="6" t="s">
        <v>203</v>
      </c>
      <c r="D20" s="6" t="s">
        <v>66</v>
      </c>
      <c r="E20" s="6" t="s">
        <v>122</v>
      </c>
      <c r="F20" s="6" t="s">
        <v>158</v>
      </c>
      <c r="G20" s="6" t="str">
        <f t="shared" ref="G20:I20" si="0">+F20</f>
        <v>1ST QUARTER - 2ND QUARTER</v>
      </c>
      <c r="H20" s="6" t="str">
        <f t="shared" si="0"/>
        <v>1ST QUARTER - 2ND QUARTER</v>
      </c>
      <c r="I20" s="6" t="str">
        <f t="shared" si="0"/>
        <v>1ST QUARTER - 2ND QUARTER</v>
      </c>
      <c r="J20" s="6" t="s">
        <v>16</v>
      </c>
      <c r="K20" s="7">
        <f>+M20</f>
        <v>2100000</v>
      </c>
      <c r="L20" s="8"/>
      <c r="M20" s="8">
        <f>2000000+100000</f>
        <v>2100000</v>
      </c>
      <c r="N20" s="9"/>
    </row>
    <row r="21" spans="1:14" ht="15.75" x14ac:dyDescent="0.25">
      <c r="A21" s="45" t="s">
        <v>220</v>
      </c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</row>
    <row r="22" spans="1:14" ht="30" x14ac:dyDescent="0.25">
      <c r="A22" s="6" t="s">
        <v>374</v>
      </c>
      <c r="B22" s="6" t="s">
        <v>221</v>
      </c>
      <c r="C22" s="6" t="s">
        <v>264</v>
      </c>
      <c r="D22" s="6" t="s">
        <v>66</v>
      </c>
      <c r="E22" s="6" t="s">
        <v>122</v>
      </c>
      <c r="F22" s="6" t="s">
        <v>70</v>
      </c>
      <c r="G22" s="6" t="str">
        <f t="shared" ref="G22:I28" si="1">+F22</f>
        <v>1ST QUARTER - 4TH QUARTER</v>
      </c>
      <c r="H22" s="6" t="str">
        <f t="shared" si="1"/>
        <v>1ST QUARTER - 4TH QUARTER</v>
      </c>
      <c r="I22" s="6" t="str">
        <f t="shared" si="1"/>
        <v>1ST QUARTER - 4TH QUARTER</v>
      </c>
      <c r="J22" s="6" t="s">
        <v>16</v>
      </c>
      <c r="K22" s="7">
        <f t="shared" ref="K22:K28" si="2">+L22</f>
        <v>2250000</v>
      </c>
      <c r="L22" s="7">
        <f>50000+50000+2000000+150000</f>
        <v>2250000</v>
      </c>
      <c r="M22" s="8"/>
      <c r="N22" s="9"/>
    </row>
    <row r="23" spans="1:14" ht="45" x14ac:dyDescent="0.25">
      <c r="A23" s="6" t="s">
        <v>455</v>
      </c>
      <c r="B23" s="6" t="s">
        <v>262</v>
      </c>
      <c r="C23" s="6" t="s">
        <v>261</v>
      </c>
      <c r="D23" s="6" t="s">
        <v>66</v>
      </c>
      <c r="E23" s="6" t="s">
        <v>122</v>
      </c>
      <c r="F23" s="6" t="s">
        <v>70</v>
      </c>
      <c r="G23" s="6" t="str">
        <f t="shared" si="1"/>
        <v>1ST QUARTER - 4TH QUARTER</v>
      </c>
      <c r="H23" s="6" t="str">
        <f t="shared" si="1"/>
        <v>1ST QUARTER - 4TH QUARTER</v>
      </c>
      <c r="I23" s="6" t="str">
        <f t="shared" si="1"/>
        <v>1ST QUARTER - 4TH QUARTER</v>
      </c>
      <c r="J23" s="6" t="s">
        <v>16</v>
      </c>
      <c r="K23" s="7">
        <f t="shared" si="2"/>
        <v>24250000</v>
      </c>
      <c r="L23" s="7">
        <f>50000+20000000+3000000+1200000</f>
        <v>24250000</v>
      </c>
      <c r="M23" s="8"/>
      <c r="N23" s="9"/>
    </row>
    <row r="24" spans="1:14" ht="45" x14ac:dyDescent="0.25">
      <c r="A24" s="6" t="s">
        <v>456</v>
      </c>
      <c r="B24" s="6" t="s">
        <v>263</v>
      </c>
      <c r="C24" s="6" t="s">
        <v>260</v>
      </c>
      <c r="D24" s="6" t="s">
        <v>66</v>
      </c>
      <c r="E24" s="6" t="s">
        <v>15</v>
      </c>
      <c r="F24" s="6" t="s">
        <v>213</v>
      </c>
      <c r="G24" s="6" t="str">
        <f t="shared" si="1"/>
        <v>1ST QUARTER - 3RD QUARTER</v>
      </c>
      <c r="H24" s="6" t="str">
        <f t="shared" si="1"/>
        <v>1ST QUARTER - 3RD QUARTER</v>
      </c>
      <c r="I24" s="6" t="str">
        <f t="shared" si="1"/>
        <v>1ST QUARTER - 3RD QUARTER</v>
      </c>
      <c r="J24" s="6" t="s">
        <v>16</v>
      </c>
      <c r="K24" s="7">
        <f t="shared" si="2"/>
        <v>1500000</v>
      </c>
      <c r="L24" s="7">
        <f>500000+1000000</f>
        <v>1500000</v>
      </c>
      <c r="M24" s="8"/>
      <c r="N24" s="9"/>
    </row>
    <row r="25" spans="1:14" ht="45" x14ac:dyDescent="0.25">
      <c r="A25" s="6" t="s">
        <v>378</v>
      </c>
      <c r="B25" s="6" t="s">
        <v>265</v>
      </c>
      <c r="C25" s="6" t="s">
        <v>260</v>
      </c>
      <c r="D25" s="6" t="s">
        <v>66</v>
      </c>
      <c r="E25" s="6" t="s">
        <v>15</v>
      </c>
      <c r="F25" s="6" t="s">
        <v>213</v>
      </c>
      <c r="G25" s="6" t="str">
        <f t="shared" si="1"/>
        <v>1ST QUARTER - 3RD QUARTER</v>
      </c>
      <c r="H25" s="6" t="str">
        <f t="shared" si="1"/>
        <v>1ST QUARTER - 3RD QUARTER</v>
      </c>
      <c r="I25" s="6" t="str">
        <f t="shared" si="1"/>
        <v>1ST QUARTER - 3RD QUARTER</v>
      </c>
      <c r="J25" s="6" t="s">
        <v>16</v>
      </c>
      <c r="K25" s="7">
        <f t="shared" si="2"/>
        <v>100000</v>
      </c>
      <c r="L25" s="7">
        <v>100000</v>
      </c>
      <c r="M25" s="8"/>
      <c r="N25" s="9"/>
    </row>
    <row r="26" spans="1:14" ht="45" x14ac:dyDescent="0.25">
      <c r="A26" s="6" t="s">
        <v>379</v>
      </c>
      <c r="B26" s="6" t="s">
        <v>266</v>
      </c>
      <c r="C26" s="6" t="s">
        <v>260</v>
      </c>
      <c r="D26" s="6" t="s">
        <v>66</v>
      </c>
      <c r="E26" s="6" t="s">
        <v>15</v>
      </c>
      <c r="F26" s="6" t="s">
        <v>213</v>
      </c>
      <c r="G26" s="6" t="str">
        <f t="shared" si="1"/>
        <v>1ST QUARTER - 3RD QUARTER</v>
      </c>
      <c r="H26" s="6" t="str">
        <f t="shared" si="1"/>
        <v>1ST QUARTER - 3RD QUARTER</v>
      </c>
      <c r="I26" s="6" t="str">
        <f t="shared" si="1"/>
        <v>1ST QUARTER - 3RD QUARTER</v>
      </c>
      <c r="J26" s="6" t="s">
        <v>16</v>
      </c>
      <c r="K26" s="7">
        <f t="shared" si="2"/>
        <v>100000</v>
      </c>
      <c r="L26" s="7">
        <v>100000</v>
      </c>
      <c r="M26" s="8"/>
      <c r="N26" s="9"/>
    </row>
    <row r="27" spans="1:14" ht="45" x14ac:dyDescent="0.25">
      <c r="A27" s="6" t="s">
        <v>380</v>
      </c>
      <c r="B27" s="6" t="s">
        <v>274</v>
      </c>
      <c r="C27" s="6" t="s">
        <v>272</v>
      </c>
      <c r="D27" s="6" t="s">
        <v>66</v>
      </c>
      <c r="E27" s="6" t="s">
        <v>15</v>
      </c>
      <c r="F27" s="6" t="s">
        <v>70</v>
      </c>
      <c r="G27" s="6" t="str">
        <f t="shared" si="1"/>
        <v>1ST QUARTER - 4TH QUARTER</v>
      </c>
      <c r="H27" s="6" t="str">
        <f t="shared" si="1"/>
        <v>1ST QUARTER - 4TH QUARTER</v>
      </c>
      <c r="I27" s="6" t="str">
        <f t="shared" si="1"/>
        <v>1ST QUARTER - 4TH QUARTER</v>
      </c>
      <c r="J27" s="6" t="s">
        <v>16</v>
      </c>
      <c r="K27" s="7">
        <f t="shared" si="2"/>
        <v>500000</v>
      </c>
      <c r="L27" s="7">
        <v>500000</v>
      </c>
      <c r="M27" s="8"/>
      <c r="N27" s="9"/>
    </row>
    <row r="28" spans="1:14" ht="60" x14ac:dyDescent="0.25">
      <c r="A28" s="6" t="s">
        <v>375</v>
      </c>
      <c r="B28" s="6" t="s">
        <v>275</v>
      </c>
      <c r="C28" s="6" t="s">
        <v>272</v>
      </c>
      <c r="D28" s="6" t="s">
        <v>66</v>
      </c>
      <c r="E28" s="6" t="s">
        <v>122</v>
      </c>
      <c r="F28" s="6" t="s">
        <v>70</v>
      </c>
      <c r="G28" s="6" t="str">
        <f t="shared" si="1"/>
        <v>1ST QUARTER - 4TH QUARTER</v>
      </c>
      <c r="H28" s="6" t="str">
        <f t="shared" si="1"/>
        <v>1ST QUARTER - 4TH QUARTER</v>
      </c>
      <c r="I28" s="6" t="str">
        <f t="shared" si="1"/>
        <v>1ST QUARTER - 4TH QUARTER</v>
      </c>
      <c r="J28" s="6" t="s">
        <v>16</v>
      </c>
      <c r="K28" s="7">
        <f t="shared" si="2"/>
        <v>2500000</v>
      </c>
      <c r="L28" s="7">
        <v>2500000</v>
      </c>
      <c r="M28" s="8"/>
      <c r="N28" s="9"/>
    </row>
    <row r="29" spans="1:14" ht="45" x14ac:dyDescent="0.25">
      <c r="A29" s="6" t="s">
        <v>458</v>
      </c>
      <c r="B29" s="6" t="s">
        <v>457</v>
      </c>
      <c r="C29" s="6" t="s">
        <v>452</v>
      </c>
      <c r="D29" s="6" t="s">
        <v>66</v>
      </c>
      <c r="E29" s="6" t="s">
        <v>15</v>
      </c>
      <c r="F29" s="6" t="s">
        <v>70</v>
      </c>
      <c r="G29" s="6" t="str">
        <f t="shared" ref="G29" si="3">+F29</f>
        <v>1ST QUARTER - 4TH QUARTER</v>
      </c>
      <c r="H29" s="6" t="str">
        <f t="shared" ref="H29" si="4">+G29</f>
        <v>1ST QUARTER - 4TH QUARTER</v>
      </c>
      <c r="I29" s="6" t="str">
        <f t="shared" ref="I29" si="5">+H29</f>
        <v>1ST QUARTER - 4TH QUARTER</v>
      </c>
      <c r="J29" s="6" t="s">
        <v>16</v>
      </c>
      <c r="K29" s="7">
        <f t="shared" ref="K29" si="6">+L29</f>
        <v>501179.46</v>
      </c>
      <c r="L29" s="7">
        <v>501179.46</v>
      </c>
      <c r="M29" s="8"/>
      <c r="N29" s="9"/>
    </row>
    <row r="30" spans="1:14" ht="15.75" x14ac:dyDescent="0.25">
      <c r="A30" s="45" t="s">
        <v>89</v>
      </c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</row>
    <row r="31" spans="1:14" ht="135" x14ac:dyDescent="0.25">
      <c r="A31" s="16" t="s">
        <v>448</v>
      </c>
      <c r="B31" s="6" t="s">
        <v>81</v>
      </c>
      <c r="C31" s="6" t="s">
        <v>449</v>
      </c>
      <c r="D31" s="6" t="s">
        <v>66</v>
      </c>
      <c r="E31" s="6" t="s">
        <v>122</v>
      </c>
      <c r="F31" s="6" t="s">
        <v>70</v>
      </c>
      <c r="G31" s="6" t="str">
        <f t="shared" ref="G31:I32" si="7">+F31</f>
        <v>1ST QUARTER - 4TH QUARTER</v>
      </c>
      <c r="H31" s="6" t="str">
        <f t="shared" si="7"/>
        <v>1ST QUARTER - 4TH QUARTER</v>
      </c>
      <c r="I31" s="6" t="str">
        <f t="shared" si="7"/>
        <v>1ST QUARTER - 4TH QUARTER</v>
      </c>
      <c r="J31" s="6" t="s">
        <v>16</v>
      </c>
      <c r="K31" s="7">
        <f>+L31</f>
        <v>31723500</v>
      </c>
      <c r="L31" s="7">
        <f>100000+150000+100000+60000+100000+200000+60000+250000+60000+800000+500000+10000000+15000000+4343500</f>
        <v>31723500</v>
      </c>
      <c r="M31" s="8"/>
      <c r="N31" s="9"/>
    </row>
    <row r="32" spans="1:14" ht="45" x14ac:dyDescent="0.25">
      <c r="A32" s="16" t="s">
        <v>382</v>
      </c>
      <c r="B32" s="6" t="s">
        <v>81</v>
      </c>
      <c r="C32" s="6" t="s">
        <v>90</v>
      </c>
      <c r="D32" s="6" t="s">
        <v>66</v>
      </c>
      <c r="E32" s="6" t="s">
        <v>15</v>
      </c>
      <c r="F32" s="6" t="s">
        <v>70</v>
      </c>
      <c r="G32" s="6" t="str">
        <f t="shared" si="7"/>
        <v>1ST QUARTER - 4TH QUARTER</v>
      </c>
      <c r="H32" s="6" t="str">
        <f t="shared" si="7"/>
        <v>1ST QUARTER - 4TH QUARTER</v>
      </c>
      <c r="I32" s="6" t="str">
        <f t="shared" si="7"/>
        <v>1ST QUARTER - 4TH QUARTER</v>
      </c>
      <c r="J32" s="6" t="s">
        <v>16</v>
      </c>
      <c r="K32" s="7">
        <f>+M32</f>
        <v>50000</v>
      </c>
      <c r="L32" s="8"/>
      <c r="M32" s="8">
        <v>50000</v>
      </c>
      <c r="N32" s="9"/>
    </row>
    <row r="33" spans="1:14" ht="15.75" x14ac:dyDescent="0.25">
      <c r="A33" s="45" t="s">
        <v>140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</row>
    <row r="34" spans="1:14" ht="45" x14ac:dyDescent="0.25">
      <c r="A34" s="16" t="s">
        <v>376</v>
      </c>
      <c r="B34" s="6" t="s">
        <v>87</v>
      </c>
      <c r="C34" s="6" t="s">
        <v>253</v>
      </c>
      <c r="D34" s="6" t="s">
        <v>66</v>
      </c>
      <c r="E34" s="6" t="s">
        <v>15</v>
      </c>
      <c r="F34" s="6" t="s">
        <v>67</v>
      </c>
      <c r="G34" s="6" t="str">
        <f>+F34</f>
        <v>1ST QUARTER</v>
      </c>
      <c r="H34" s="6" t="str">
        <f>+G34</f>
        <v>1ST QUARTER</v>
      </c>
      <c r="I34" s="6" t="str">
        <f>+H34</f>
        <v>1ST QUARTER</v>
      </c>
      <c r="J34" s="6" t="s">
        <v>16</v>
      </c>
      <c r="K34" s="7">
        <f>+M34</f>
        <v>1600000</v>
      </c>
      <c r="L34" s="8"/>
      <c r="M34" s="8">
        <f>400000+200000+1000000</f>
        <v>1600000</v>
      </c>
      <c r="N34" s="9"/>
    </row>
    <row r="35" spans="1:14" ht="15.75" x14ac:dyDescent="0.25">
      <c r="A35" s="45" t="s">
        <v>256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</row>
    <row r="36" spans="1:14" ht="30" x14ac:dyDescent="0.25">
      <c r="A36" s="6" t="s">
        <v>377</v>
      </c>
      <c r="B36" s="6" t="s">
        <v>255</v>
      </c>
      <c r="C36" s="6" t="s">
        <v>305</v>
      </c>
      <c r="D36" s="6" t="s">
        <v>66</v>
      </c>
      <c r="E36" s="6" t="s">
        <v>122</v>
      </c>
      <c r="F36" s="6" t="s">
        <v>158</v>
      </c>
      <c r="G36" s="6" t="str">
        <f t="shared" ref="G36" si="8">+F36</f>
        <v>1ST QUARTER - 2ND QUARTER</v>
      </c>
      <c r="H36" s="6" t="str">
        <f t="shared" ref="H36" si="9">+G36</f>
        <v>1ST QUARTER - 2ND QUARTER</v>
      </c>
      <c r="I36" s="6" t="str">
        <f t="shared" ref="I36" si="10">+H36</f>
        <v>1ST QUARTER - 2ND QUARTER</v>
      </c>
      <c r="J36" s="6" t="s">
        <v>16</v>
      </c>
      <c r="K36" s="7">
        <f>+M36</f>
        <v>38164938.969999999</v>
      </c>
      <c r="M36" s="10">
        <f>37694938.97+250000+220000</f>
        <v>38164938.969999999</v>
      </c>
      <c r="N36" s="10"/>
    </row>
    <row r="37" spans="1:14" ht="15.75" x14ac:dyDescent="0.25">
      <c r="A37" s="45" t="s">
        <v>206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</row>
    <row r="38" spans="1:14" ht="60" x14ac:dyDescent="0.25">
      <c r="A38" s="16" t="s">
        <v>439</v>
      </c>
      <c r="B38" s="6" t="s">
        <v>86</v>
      </c>
      <c r="C38" s="6" t="s">
        <v>440</v>
      </c>
      <c r="D38" s="6" t="s">
        <v>66</v>
      </c>
      <c r="E38" s="6" t="s">
        <v>122</v>
      </c>
      <c r="F38" s="6" t="s">
        <v>70</v>
      </c>
      <c r="G38" s="6" t="str">
        <f t="shared" ref="G38:I38" si="11">+F38</f>
        <v>1ST QUARTER - 4TH QUARTER</v>
      </c>
      <c r="H38" s="6" t="str">
        <f t="shared" si="11"/>
        <v>1ST QUARTER - 4TH QUARTER</v>
      </c>
      <c r="I38" s="6" t="str">
        <f t="shared" si="11"/>
        <v>1ST QUARTER - 4TH QUARTER</v>
      </c>
      <c r="J38" s="6" t="s">
        <v>16</v>
      </c>
      <c r="K38" s="7">
        <f>+L38</f>
        <v>5760000</v>
      </c>
      <c r="L38" s="7">
        <f>1000000+60000+400000+600000+500000+3000000+200000</f>
        <v>5760000</v>
      </c>
      <c r="M38" s="8"/>
      <c r="N38" s="9"/>
    </row>
    <row r="39" spans="1:14" ht="15" customHeight="1" x14ac:dyDescent="0.25">
      <c r="A39" s="45" t="s">
        <v>47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</row>
    <row r="40" spans="1:14" ht="45" x14ac:dyDescent="0.25">
      <c r="A40" s="16" t="s">
        <v>381</v>
      </c>
      <c r="B40" s="6" t="s">
        <v>79</v>
      </c>
      <c r="C40" s="6" t="s">
        <v>76</v>
      </c>
      <c r="D40" s="6" t="s">
        <v>66</v>
      </c>
      <c r="E40" s="6" t="s">
        <v>15</v>
      </c>
      <c r="F40" s="6" t="s">
        <v>67</v>
      </c>
      <c r="G40" s="6" t="str">
        <f t="shared" ref="G40:I41" si="12">+F40</f>
        <v>1ST QUARTER</v>
      </c>
      <c r="H40" s="6" t="str">
        <f t="shared" si="12"/>
        <v>1ST QUARTER</v>
      </c>
      <c r="I40" s="6" t="str">
        <f t="shared" si="12"/>
        <v>1ST QUARTER</v>
      </c>
      <c r="J40" s="6" t="s">
        <v>16</v>
      </c>
      <c r="K40" s="7">
        <f>+L40</f>
        <v>200000</v>
      </c>
      <c r="L40" s="7">
        <v>200000</v>
      </c>
      <c r="M40" s="8"/>
      <c r="N40" s="9"/>
    </row>
    <row r="41" spans="1:14" ht="60" x14ac:dyDescent="0.25">
      <c r="A41" s="16" t="s">
        <v>77</v>
      </c>
      <c r="B41" s="6" t="s">
        <v>80</v>
      </c>
      <c r="C41" s="6" t="s">
        <v>76</v>
      </c>
      <c r="D41" s="6" t="s">
        <v>66</v>
      </c>
      <c r="E41" s="6" t="s">
        <v>15</v>
      </c>
      <c r="F41" s="6" t="s">
        <v>74</v>
      </c>
      <c r="G41" s="6" t="str">
        <f t="shared" si="12"/>
        <v>4TH QUARTER</v>
      </c>
      <c r="H41" s="6" t="str">
        <f t="shared" si="12"/>
        <v>4TH QUARTER</v>
      </c>
      <c r="I41" s="6" t="str">
        <f t="shared" si="12"/>
        <v>4TH QUARTER</v>
      </c>
      <c r="J41" s="6" t="s">
        <v>16</v>
      </c>
      <c r="K41" s="7">
        <f>+L41</f>
        <v>100000</v>
      </c>
      <c r="L41" s="7">
        <v>100000</v>
      </c>
      <c r="M41" s="8"/>
      <c r="N41" s="9"/>
    </row>
    <row r="42" spans="1:14" ht="15.75" x14ac:dyDescent="0.25">
      <c r="A42" s="45" t="s">
        <v>88</v>
      </c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</row>
    <row r="43" spans="1:14" ht="45" x14ac:dyDescent="0.25">
      <c r="A43" s="16" t="s">
        <v>91</v>
      </c>
      <c r="B43" s="6" t="s">
        <v>92</v>
      </c>
      <c r="C43" s="6" t="s">
        <v>90</v>
      </c>
      <c r="D43" s="6" t="s">
        <v>66</v>
      </c>
      <c r="E43" s="6" t="s">
        <v>15</v>
      </c>
      <c r="F43" s="6" t="s">
        <v>93</v>
      </c>
      <c r="G43" s="6" t="str">
        <f t="shared" ref="G43:I43" si="13">+F43</f>
        <v>1ST QUARTER &amp; 3RD QUARTER</v>
      </c>
      <c r="H43" s="6" t="str">
        <f t="shared" si="13"/>
        <v>1ST QUARTER &amp; 3RD QUARTER</v>
      </c>
      <c r="I43" s="6" t="str">
        <f t="shared" si="13"/>
        <v>1ST QUARTER &amp; 3RD QUARTER</v>
      </c>
      <c r="J43" s="6" t="s">
        <v>16</v>
      </c>
      <c r="K43" s="7">
        <f>+L43</f>
        <v>120000</v>
      </c>
      <c r="L43" s="7">
        <v>120000</v>
      </c>
      <c r="M43" s="8"/>
      <c r="N43" s="9"/>
    </row>
    <row r="44" spans="1:14" ht="30" x14ac:dyDescent="0.25">
      <c r="A44" s="16" t="s">
        <v>94</v>
      </c>
      <c r="B44" s="6" t="s">
        <v>95</v>
      </c>
      <c r="C44" s="6" t="s">
        <v>90</v>
      </c>
      <c r="D44" s="6" t="s">
        <v>66</v>
      </c>
      <c r="E44" s="6" t="s">
        <v>75</v>
      </c>
      <c r="F44" s="6" t="s">
        <v>78</v>
      </c>
      <c r="G44" s="6" t="str">
        <f t="shared" ref="G44:I46" si="14">+F44</f>
        <v>3RD QUARTER</v>
      </c>
      <c r="H44" s="6" t="str">
        <f t="shared" si="14"/>
        <v>3RD QUARTER</v>
      </c>
      <c r="I44" s="6" t="str">
        <f t="shared" si="14"/>
        <v>3RD QUARTER</v>
      </c>
      <c r="J44" s="6" t="s">
        <v>16</v>
      </c>
      <c r="K44" s="7">
        <f>+L44</f>
        <v>50000</v>
      </c>
      <c r="L44" s="8">
        <v>50000</v>
      </c>
      <c r="M44" s="8"/>
      <c r="N44" s="9"/>
    </row>
    <row r="45" spans="1:14" ht="30" x14ac:dyDescent="0.25">
      <c r="A45" s="16" t="s">
        <v>96</v>
      </c>
      <c r="B45" s="6" t="s">
        <v>97</v>
      </c>
      <c r="C45" s="6" t="s">
        <v>90</v>
      </c>
      <c r="D45" s="6" t="s">
        <v>66</v>
      </c>
      <c r="E45" s="6" t="s">
        <v>75</v>
      </c>
      <c r="F45" s="6" t="s">
        <v>74</v>
      </c>
      <c r="G45" s="6" t="str">
        <f t="shared" si="14"/>
        <v>4TH QUARTER</v>
      </c>
      <c r="H45" s="6" t="str">
        <f t="shared" si="14"/>
        <v>4TH QUARTER</v>
      </c>
      <c r="I45" s="6" t="str">
        <f t="shared" si="14"/>
        <v>4TH QUARTER</v>
      </c>
      <c r="J45" s="6" t="s">
        <v>16</v>
      </c>
      <c r="K45" s="7">
        <f>+L45</f>
        <v>50000</v>
      </c>
      <c r="L45" s="8">
        <v>50000</v>
      </c>
      <c r="M45" s="8"/>
      <c r="N45" s="9"/>
    </row>
    <row r="46" spans="1:14" ht="45" x14ac:dyDescent="0.25">
      <c r="A46" s="16" t="s">
        <v>98</v>
      </c>
      <c r="B46" s="6" t="s">
        <v>99</v>
      </c>
      <c r="C46" s="6" t="s">
        <v>90</v>
      </c>
      <c r="D46" s="6" t="s">
        <v>66</v>
      </c>
      <c r="E46" s="6" t="s">
        <v>75</v>
      </c>
      <c r="F46" s="6" t="s">
        <v>74</v>
      </c>
      <c r="G46" s="6" t="str">
        <f t="shared" si="14"/>
        <v>4TH QUARTER</v>
      </c>
      <c r="H46" s="6" t="str">
        <f t="shared" si="14"/>
        <v>4TH QUARTER</v>
      </c>
      <c r="I46" s="6" t="str">
        <f t="shared" si="14"/>
        <v>4TH QUARTER</v>
      </c>
      <c r="J46" s="6" t="s">
        <v>16</v>
      </c>
      <c r="K46" s="7">
        <f>+L46</f>
        <v>50000</v>
      </c>
      <c r="L46" s="8">
        <v>50000</v>
      </c>
      <c r="M46" s="8"/>
      <c r="N46" s="9"/>
    </row>
    <row r="47" spans="1:14" ht="15" customHeight="1" x14ac:dyDescent="0.25">
      <c r="A47" s="45" t="s">
        <v>30</v>
      </c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</row>
    <row r="48" spans="1:14" ht="45" x14ac:dyDescent="0.25">
      <c r="A48" s="5" t="s">
        <v>100</v>
      </c>
      <c r="B48" s="6" t="s">
        <v>105</v>
      </c>
      <c r="C48" s="6" t="s">
        <v>19</v>
      </c>
      <c r="D48" s="6" t="s">
        <v>66</v>
      </c>
      <c r="E48" s="6" t="s">
        <v>15</v>
      </c>
      <c r="F48" s="6" t="s">
        <v>101</v>
      </c>
      <c r="G48" s="6" t="str">
        <f>+F48</f>
        <v>1ST QUARTER &amp; 2ND QUARTER</v>
      </c>
      <c r="H48" s="6" t="str">
        <f>+G48</f>
        <v>1ST QUARTER &amp; 2ND QUARTER</v>
      </c>
      <c r="I48" s="6" t="str">
        <f>+H48</f>
        <v>1ST QUARTER &amp; 2ND QUARTER</v>
      </c>
      <c r="J48" s="6" t="s">
        <v>16</v>
      </c>
      <c r="K48" s="7">
        <f t="shared" ref="K48:K56" si="15">+L48</f>
        <v>1000000</v>
      </c>
      <c r="L48" s="7">
        <v>1000000</v>
      </c>
      <c r="M48" s="8"/>
      <c r="N48" s="9"/>
    </row>
    <row r="49" spans="1:14" ht="45" x14ac:dyDescent="0.25">
      <c r="A49" s="5" t="s">
        <v>103</v>
      </c>
      <c r="B49" s="6" t="s">
        <v>106</v>
      </c>
      <c r="C49" s="6" t="s">
        <v>19</v>
      </c>
      <c r="D49" s="6" t="s">
        <v>66</v>
      </c>
      <c r="E49" s="6" t="s">
        <v>15</v>
      </c>
      <c r="F49" s="6" t="s">
        <v>102</v>
      </c>
      <c r="G49" s="6" t="str">
        <f t="shared" ref="G49:G51" si="16">+F49:F49</f>
        <v>2ND QUARTER - 4TH QUARTER</v>
      </c>
      <c r="H49" s="6" t="str">
        <f t="shared" ref="H49:I51" si="17">+G49</f>
        <v>2ND QUARTER - 4TH QUARTER</v>
      </c>
      <c r="I49" s="6" t="str">
        <f t="shared" si="17"/>
        <v>2ND QUARTER - 4TH QUARTER</v>
      </c>
      <c r="J49" s="6" t="s">
        <v>16</v>
      </c>
      <c r="K49" s="7">
        <f t="shared" si="15"/>
        <v>1000000</v>
      </c>
      <c r="L49" s="7">
        <v>1000000</v>
      </c>
      <c r="M49" s="8"/>
      <c r="N49" s="9"/>
    </row>
    <row r="50" spans="1:14" ht="75" x14ac:dyDescent="0.25">
      <c r="A50" s="5" t="s">
        <v>104</v>
      </c>
      <c r="B50" s="6" t="s">
        <v>107</v>
      </c>
      <c r="C50" s="6" t="s">
        <v>19</v>
      </c>
      <c r="D50" s="6" t="s">
        <v>66</v>
      </c>
      <c r="E50" s="6" t="s">
        <v>122</v>
      </c>
      <c r="F50" s="6" t="s">
        <v>102</v>
      </c>
      <c r="G50" s="6" t="str">
        <f t="shared" si="16"/>
        <v>2ND QUARTER - 4TH QUARTER</v>
      </c>
      <c r="H50" s="6" t="str">
        <f t="shared" si="17"/>
        <v>2ND QUARTER - 4TH QUARTER</v>
      </c>
      <c r="I50" s="6" t="str">
        <f t="shared" si="17"/>
        <v>2ND QUARTER - 4TH QUARTER</v>
      </c>
      <c r="J50" s="6" t="s">
        <v>16</v>
      </c>
      <c r="K50" s="7">
        <f t="shared" si="15"/>
        <v>2000000</v>
      </c>
      <c r="L50" s="7">
        <v>2000000</v>
      </c>
      <c r="M50" s="8"/>
      <c r="N50" s="9"/>
    </row>
    <row r="51" spans="1:14" ht="45" x14ac:dyDescent="0.25">
      <c r="A51" s="5" t="s">
        <v>108</v>
      </c>
      <c r="B51" s="6" t="s">
        <v>109</v>
      </c>
      <c r="C51" s="6" t="s">
        <v>19</v>
      </c>
      <c r="D51" s="6" t="s">
        <v>66</v>
      </c>
      <c r="E51" s="6" t="s">
        <v>122</v>
      </c>
      <c r="F51" s="6" t="s">
        <v>110</v>
      </c>
      <c r="G51" s="6" t="str">
        <f t="shared" si="16"/>
        <v>2ND QUARTER - 3RD QUARTER</v>
      </c>
      <c r="H51" s="6" t="str">
        <f t="shared" si="17"/>
        <v>2ND QUARTER - 3RD QUARTER</v>
      </c>
      <c r="I51" s="6" t="str">
        <f t="shared" si="17"/>
        <v>2ND QUARTER - 3RD QUARTER</v>
      </c>
      <c r="J51" s="6" t="s">
        <v>16</v>
      </c>
      <c r="K51" s="7">
        <f t="shared" si="15"/>
        <v>5013734</v>
      </c>
      <c r="L51" s="7">
        <v>5013734</v>
      </c>
      <c r="M51" s="8"/>
      <c r="N51" s="9"/>
    </row>
    <row r="52" spans="1:14" ht="60" x14ac:dyDescent="0.25">
      <c r="A52" s="5" t="s">
        <v>111</v>
      </c>
      <c r="B52" s="6" t="s">
        <v>112</v>
      </c>
      <c r="C52" s="6" t="s">
        <v>19</v>
      </c>
      <c r="D52" s="6" t="s">
        <v>66</v>
      </c>
      <c r="E52" s="6" t="s">
        <v>122</v>
      </c>
      <c r="F52" s="6" t="s">
        <v>70</v>
      </c>
      <c r="G52" s="6" t="str">
        <f t="shared" ref="G52" si="18">+F52:F52</f>
        <v>1ST QUARTER - 4TH QUARTER</v>
      </c>
      <c r="H52" s="6" t="str">
        <f t="shared" ref="H52" si="19">+G52</f>
        <v>1ST QUARTER - 4TH QUARTER</v>
      </c>
      <c r="I52" s="6" t="str">
        <f t="shared" ref="I52" si="20">+H52</f>
        <v>1ST QUARTER - 4TH QUARTER</v>
      </c>
      <c r="J52" s="6" t="s">
        <v>16</v>
      </c>
      <c r="K52" s="7">
        <f t="shared" si="15"/>
        <v>2000000</v>
      </c>
      <c r="L52" s="7">
        <v>2000000</v>
      </c>
      <c r="M52" s="8"/>
      <c r="N52" s="9"/>
    </row>
    <row r="53" spans="1:14" ht="45" x14ac:dyDescent="0.25">
      <c r="A53" s="5" t="s">
        <v>113</v>
      </c>
      <c r="B53" s="6" t="s">
        <v>114</v>
      </c>
      <c r="C53" s="6" t="s">
        <v>19</v>
      </c>
      <c r="D53" s="6" t="s">
        <v>66</v>
      </c>
      <c r="E53" s="6" t="s">
        <v>122</v>
      </c>
      <c r="F53" s="6" t="s">
        <v>115</v>
      </c>
      <c r="G53" s="6" t="str">
        <f t="shared" ref="G53" si="21">+F53:F53</f>
        <v>2ND QUARTER</v>
      </c>
      <c r="H53" s="6" t="str">
        <f t="shared" ref="H53" si="22">+G53</f>
        <v>2ND QUARTER</v>
      </c>
      <c r="I53" s="6" t="str">
        <f t="shared" ref="I53" si="23">+H53</f>
        <v>2ND QUARTER</v>
      </c>
      <c r="J53" s="6" t="s">
        <v>16</v>
      </c>
      <c r="K53" s="7">
        <f t="shared" si="15"/>
        <v>3000000</v>
      </c>
      <c r="L53" s="7">
        <v>3000000</v>
      </c>
      <c r="M53" s="8"/>
      <c r="N53" s="9"/>
    </row>
    <row r="54" spans="1:14" ht="45" x14ac:dyDescent="0.25">
      <c r="A54" s="5" t="s">
        <v>116</v>
      </c>
      <c r="B54" s="6" t="s">
        <v>117</v>
      </c>
      <c r="C54" s="6" t="s">
        <v>19</v>
      </c>
      <c r="D54" s="6" t="s">
        <v>66</v>
      </c>
      <c r="E54" s="6" t="s">
        <v>122</v>
      </c>
      <c r="F54" s="6" t="s">
        <v>115</v>
      </c>
      <c r="G54" s="6" t="str">
        <f t="shared" ref="G54" si="24">+F54:F54</f>
        <v>2ND QUARTER</v>
      </c>
      <c r="H54" s="6" t="str">
        <f t="shared" ref="H54" si="25">+G54</f>
        <v>2ND QUARTER</v>
      </c>
      <c r="I54" s="6" t="str">
        <f t="shared" ref="I54" si="26">+H54</f>
        <v>2ND QUARTER</v>
      </c>
      <c r="J54" s="6" t="s">
        <v>16</v>
      </c>
      <c r="K54" s="7">
        <f t="shared" si="15"/>
        <v>2000000</v>
      </c>
      <c r="L54" s="7">
        <v>2000000</v>
      </c>
      <c r="M54" s="8"/>
      <c r="N54" s="9"/>
    </row>
    <row r="55" spans="1:14" ht="45" x14ac:dyDescent="0.25">
      <c r="A55" s="5" t="s">
        <v>118</v>
      </c>
      <c r="B55" s="6" t="s">
        <v>119</v>
      </c>
      <c r="C55" s="6" t="s">
        <v>19</v>
      </c>
      <c r="D55" s="6" t="s">
        <v>66</v>
      </c>
      <c r="E55" s="6" t="s">
        <v>122</v>
      </c>
      <c r="F55" s="6" t="s">
        <v>67</v>
      </c>
      <c r="G55" s="6" t="str">
        <f t="shared" ref="G55" si="27">+F55:F55</f>
        <v>1ST QUARTER</v>
      </c>
      <c r="H55" s="6" t="str">
        <f t="shared" ref="H55" si="28">+G55</f>
        <v>1ST QUARTER</v>
      </c>
      <c r="I55" s="6" t="str">
        <f t="shared" ref="I55" si="29">+H55</f>
        <v>1ST QUARTER</v>
      </c>
      <c r="J55" s="6" t="s">
        <v>16</v>
      </c>
      <c r="K55" s="7">
        <f t="shared" si="15"/>
        <v>2000000</v>
      </c>
      <c r="L55" s="7">
        <v>2000000</v>
      </c>
      <c r="M55" s="8"/>
      <c r="N55" s="9"/>
    </row>
    <row r="56" spans="1:14" ht="75" x14ac:dyDescent="0.25">
      <c r="A56" s="5" t="s">
        <v>120</v>
      </c>
      <c r="B56" s="6" t="s">
        <v>121</v>
      </c>
      <c r="C56" s="6" t="s">
        <v>19</v>
      </c>
      <c r="D56" s="6" t="s">
        <v>66</v>
      </c>
      <c r="E56" s="6" t="s">
        <v>122</v>
      </c>
      <c r="F56" s="6" t="s">
        <v>70</v>
      </c>
      <c r="G56" s="6" t="str">
        <f t="shared" ref="G56" si="30">+F56:F56</f>
        <v>1ST QUARTER - 4TH QUARTER</v>
      </c>
      <c r="H56" s="6" t="str">
        <f t="shared" ref="H56" si="31">+G56</f>
        <v>1ST QUARTER - 4TH QUARTER</v>
      </c>
      <c r="I56" s="6" t="str">
        <f t="shared" ref="I56" si="32">+H56</f>
        <v>1ST QUARTER - 4TH QUARTER</v>
      </c>
      <c r="J56" s="6" t="s">
        <v>16</v>
      </c>
      <c r="K56" s="7">
        <f t="shared" si="15"/>
        <v>2000000</v>
      </c>
      <c r="L56" s="7">
        <v>2000000</v>
      </c>
      <c r="M56" s="8"/>
      <c r="N56" s="9"/>
    </row>
    <row r="57" spans="1:14" ht="15.75" x14ac:dyDescent="0.25">
      <c r="A57" s="46" t="s">
        <v>538</v>
      </c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8"/>
    </row>
    <row r="58" spans="1:14" ht="90" x14ac:dyDescent="0.25">
      <c r="A58" s="5" t="s">
        <v>502</v>
      </c>
      <c r="B58" s="6" t="s">
        <v>503</v>
      </c>
      <c r="C58" s="6" t="s">
        <v>19</v>
      </c>
      <c r="D58" s="6" t="s">
        <v>66</v>
      </c>
      <c r="E58" s="6" t="s">
        <v>122</v>
      </c>
      <c r="F58" s="6" t="s">
        <v>78</v>
      </c>
      <c r="G58" s="6" t="str">
        <f t="shared" ref="G58" si="33">+F58:F58</f>
        <v>3RD QUARTER</v>
      </c>
      <c r="H58" s="6" t="str">
        <f t="shared" ref="H58" si="34">+G58</f>
        <v>3RD QUARTER</v>
      </c>
      <c r="I58" s="6" t="str">
        <f t="shared" ref="I58" si="35">+H58</f>
        <v>3RD QUARTER</v>
      </c>
      <c r="J58" s="6" t="s">
        <v>16</v>
      </c>
      <c r="K58" s="7">
        <f t="shared" ref="K58" si="36">+L58</f>
        <v>13000000</v>
      </c>
      <c r="L58" s="7">
        <v>13000000</v>
      </c>
      <c r="M58" s="8"/>
      <c r="N58" s="9"/>
    </row>
    <row r="59" spans="1:14" ht="60" x14ac:dyDescent="0.25">
      <c r="A59" s="5" t="s">
        <v>504</v>
      </c>
      <c r="B59" s="6" t="s">
        <v>505</v>
      </c>
      <c r="C59" s="6" t="s">
        <v>19</v>
      </c>
      <c r="D59" s="6" t="s">
        <v>66</v>
      </c>
      <c r="E59" s="6" t="s">
        <v>122</v>
      </c>
      <c r="F59" s="6" t="s">
        <v>67</v>
      </c>
      <c r="G59" s="6" t="str">
        <f t="shared" ref="G59" si="37">+F59:F59</f>
        <v>1ST QUARTER</v>
      </c>
      <c r="H59" s="6" t="str">
        <f t="shared" ref="H59" si="38">+G59</f>
        <v>1ST QUARTER</v>
      </c>
      <c r="I59" s="6" t="str">
        <f t="shared" ref="I59" si="39">+H59</f>
        <v>1ST QUARTER</v>
      </c>
      <c r="J59" s="6" t="s">
        <v>16</v>
      </c>
      <c r="K59" s="7">
        <f t="shared" ref="K59" si="40">+L59</f>
        <v>4000000</v>
      </c>
      <c r="L59" s="7">
        <v>4000000</v>
      </c>
      <c r="M59" s="8"/>
      <c r="N59" s="9"/>
    </row>
    <row r="60" spans="1:14" ht="60" x14ac:dyDescent="0.25">
      <c r="A60" s="5" t="s">
        <v>506</v>
      </c>
      <c r="B60" s="6" t="s">
        <v>507</v>
      </c>
      <c r="C60" s="6" t="s">
        <v>19</v>
      </c>
      <c r="D60" s="6" t="s">
        <v>66</v>
      </c>
      <c r="E60" s="6" t="s">
        <v>122</v>
      </c>
      <c r="F60" s="6" t="s">
        <v>67</v>
      </c>
      <c r="G60" s="6" t="str">
        <f t="shared" ref="G60" si="41">+F60:F60</f>
        <v>1ST QUARTER</v>
      </c>
      <c r="H60" s="6" t="str">
        <f t="shared" ref="H60" si="42">+G60</f>
        <v>1ST QUARTER</v>
      </c>
      <c r="I60" s="6" t="str">
        <f t="shared" ref="I60" si="43">+H60</f>
        <v>1ST QUARTER</v>
      </c>
      <c r="J60" s="6" t="s">
        <v>16</v>
      </c>
      <c r="K60" s="7">
        <f t="shared" ref="K60" si="44">+L60</f>
        <v>3000000</v>
      </c>
      <c r="L60" s="7">
        <v>3000000</v>
      </c>
      <c r="M60" s="8"/>
      <c r="N60" s="9"/>
    </row>
    <row r="61" spans="1:14" ht="75" x14ac:dyDescent="0.25">
      <c r="A61" s="5" t="s">
        <v>508</v>
      </c>
      <c r="B61" s="6" t="s">
        <v>107</v>
      </c>
      <c r="C61" s="6" t="s">
        <v>19</v>
      </c>
      <c r="D61" s="6" t="s">
        <v>66</v>
      </c>
      <c r="E61" s="6" t="s">
        <v>122</v>
      </c>
      <c r="F61" s="6" t="s">
        <v>158</v>
      </c>
      <c r="G61" s="6" t="str">
        <f t="shared" ref="G61" si="45">+F61:F61</f>
        <v>1ST QUARTER - 2ND QUARTER</v>
      </c>
      <c r="H61" s="6" t="str">
        <f t="shared" ref="H61" si="46">+G61</f>
        <v>1ST QUARTER - 2ND QUARTER</v>
      </c>
      <c r="I61" s="6" t="str">
        <f t="shared" ref="I61" si="47">+H61</f>
        <v>1ST QUARTER - 2ND QUARTER</v>
      </c>
      <c r="J61" s="6" t="s">
        <v>16</v>
      </c>
      <c r="K61" s="7">
        <f t="shared" ref="K61" si="48">+L61</f>
        <v>10000000</v>
      </c>
      <c r="L61" s="7">
        <v>10000000</v>
      </c>
      <c r="M61" s="8"/>
      <c r="N61" s="9"/>
    </row>
    <row r="62" spans="1:14" ht="60" x14ac:dyDescent="0.25">
      <c r="A62" s="5" t="s">
        <v>509</v>
      </c>
      <c r="B62" s="6" t="s">
        <v>519</v>
      </c>
      <c r="C62" s="6" t="s">
        <v>19</v>
      </c>
      <c r="D62" s="6" t="s">
        <v>66</v>
      </c>
      <c r="E62" s="6" t="s">
        <v>122</v>
      </c>
      <c r="F62" s="6" t="s">
        <v>67</v>
      </c>
      <c r="G62" s="6" t="str">
        <f t="shared" ref="G62" si="49">+F62:F62</f>
        <v>1ST QUARTER</v>
      </c>
      <c r="H62" s="6" t="str">
        <f t="shared" ref="H62" si="50">+G62</f>
        <v>1ST QUARTER</v>
      </c>
      <c r="I62" s="6" t="str">
        <f t="shared" ref="I62" si="51">+H62</f>
        <v>1ST QUARTER</v>
      </c>
      <c r="J62" s="6" t="s">
        <v>16</v>
      </c>
      <c r="K62" s="7">
        <f t="shared" ref="K62" si="52">+L62</f>
        <v>14000000</v>
      </c>
      <c r="L62" s="7">
        <v>14000000</v>
      </c>
      <c r="M62" s="8"/>
      <c r="N62" s="9"/>
    </row>
    <row r="63" spans="1:14" ht="45" x14ac:dyDescent="0.25">
      <c r="A63" s="5" t="s">
        <v>510</v>
      </c>
      <c r="B63" s="6" t="s">
        <v>520</v>
      </c>
      <c r="C63" s="6" t="s">
        <v>19</v>
      </c>
      <c r="D63" s="6" t="s">
        <v>66</v>
      </c>
      <c r="E63" s="6" t="s">
        <v>122</v>
      </c>
      <c r="F63" s="6" t="s">
        <v>115</v>
      </c>
      <c r="G63" s="6" t="str">
        <f t="shared" ref="G63" si="53">+F63:F63</f>
        <v>2ND QUARTER</v>
      </c>
      <c r="H63" s="6" t="str">
        <f t="shared" ref="H63" si="54">+G63</f>
        <v>2ND QUARTER</v>
      </c>
      <c r="I63" s="6" t="str">
        <f t="shared" ref="I63" si="55">+H63</f>
        <v>2ND QUARTER</v>
      </c>
      <c r="J63" s="6" t="s">
        <v>16</v>
      </c>
      <c r="K63" s="7">
        <f t="shared" ref="K63" si="56">+L63</f>
        <v>10000000</v>
      </c>
      <c r="L63" s="7">
        <v>10000000</v>
      </c>
      <c r="M63" s="8"/>
      <c r="N63" s="9"/>
    </row>
    <row r="64" spans="1:14" ht="45" x14ac:dyDescent="0.25">
      <c r="A64" s="5" t="s">
        <v>511</v>
      </c>
      <c r="B64" s="6" t="s">
        <v>521</v>
      </c>
      <c r="C64" s="6" t="s">
        <v>19</v>
      </c>
      <c r="D64" s="6" t="s">
        <v>66</v>
      </c>
      <c r="E64" s="6" t="s">
        <v>122</v>
      </c>
      <c r="F64" s="6" t="s">
        <v>78</v>
      </c>
      <c r="G64" s="6" t="str">
        <f t="shared" ref="G64" si="57">+F64:F64</f>
        <v>3RD QUARTER</v>
      </c>
      <c r="H64" s="6" t="str">
        <f t="shared" ref="H64" si="58">+G64</f>
        <v>3RD QUARTER</v>
      </c>
      <c r="I64" s="6" t="str">
        <f t="shared" ref="I64" si="59">+H64</f>
        <v>3RD QUARTER</v>
      </c>
      <c r="J64" s="6" t="s">
        <v>16</v>
      </c>
      <c r="K64" s="7">
        <f t="shared" ref="K64" si="60">+L64</f>
        <v>10000000</v>
      </c>
      <c r="L64" s="7">
        <v>10000000</v>
      </c>
      <c r="M64" s="8"/>
      <c r="N64" s="9"/>
    </row>
    <row r="65" spans="1:14" ht="15" x14ac:dyDescent="0.25">
      <c r="A65" s="52" t="s">
        <v>539</v>
      </c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4"/>
    </row>
    <row r="66" spans="1:14" ht="60" x14ac:dyDescent="0.25">
      <c r="A66" s="5" t="s">
        <v>512</v>
      </c>
      <c r="B66" s="6" t="s">
        <v>522</v>
      </c>
      <c r="C66" s="6" t="s">
        <v>19</v>
      </c>
      <c r="D66" s="6" t="s">
        <v>66</v>
      </c>
      <c r="E66" s="6" t="s">
        <v>122</v>
      </c>
      <c r="F66" s="6" t="s">
        <v>67</v>
      </c>
      <c r="G66" s="6" t="str">
        <f t="shared" ref="G66" si="61">+F66:F66</f>
        <v>1ST QUARTER</v>
      </c>
      <c r="H66" s="6" t="str">
        <f t="shared" ref="H66" si="62">+G66</f>
        <v>1ST QUARTER</v>
      </c>
      <c r="I66" s="6" t="str">
        <f t="shared" ref="I66" si="63">+H66</f>
        <v>1ST QUARTER</v>
      </c>
      <c r="J66" s="6" t="s">
        <v>16</v>
      </c>
      <c r="K66" s="7">
        <f t="shared" ref="K66" si="64">+L66</f>
        <v>17000000</v>
      </c>
      <c r="L66" s="7">
        <v>17000000</v>
      </c>
      <c r="M66" s="8"/>
      <c r="N66" s="9"/>
    </row>
    <row r="67" spans="1:14" ht="45" x14ac:dyDescent="0.25">
      <c r="A67" s="5" t="s">
        <v>513</v>
      </c>
      <c r="B67" s="6" t="s">
        <v>523</v>
      </c>
      <c r="C67" s="6" t="s">
        <v>19</v>
      </c>
      <c r="D67" s="6" t="s">
        <v>66</v>
      </c>
      <c r="E67" s="6" t="s">
        <v>122</v>
      </c>
      <c r="F67" s="6" t="s">
        <v>115</v>
      </c>
      <c r="G67" s="6" t="str">
        <f t="shared" ref="G67" si="65">+F67:F67</f>
        <v>2ND QUARTER</v>
      </c>
      <c r="H67" s="6" t="str">
        <f t="shared" ref="H67" si="66">+G67</f>
        <v>2ND QUARTER</v>
      </c>
      <c r="I67" s="6" t="str">
        <f t="shared" ref="I67" si="67">+H67</f>
        <v>2ND QUARTER</v>
      </c>
      <c r="J67" s="6" t="s">
        <v>16</v>
      </c>
      <c r="K67" s="7">
        <f t="shared" ref="K67" si="68">+L67</f>
        <v>10000000</v>
      </c>
      <c r="L67" s="7">
        <v>10000000</v>
      </c>
      <c r="M67" s="8"/>
      <c r="N67" s="9"/>
    </row>
    <row r="68" spans="1:14" ht="60" x14ac:dyDescent="0.25">
      <c r="A68" s="5" t="s">
        <v>514</v>
      </c>
      <c r="B68" s="6" t="s">
        <v>524</v>
      </c>
      <c r="C68" s="6" t="s">
        <v>19</v>
      </c>
      <c r="D68" s="6" t="s">
        <v>66</v>
      </c>
      <c r="E68" s="6" t="s">
        <v>122</v>
      </c>
      <c r="F68" s="6" t="s">
        <v>115</v>
      </c>
      <c r="G68" s="6" t="str">
        <f t="shared" ref="G68" si="69">+F68:F68</f>
        <v>2ND QUARTER</v>
      </c>
      <c r="H68" s="6" t="str">
        <f t="shared" ref="H68" si="70">+G68</f>
        <v>2ND QUARTER</v>
      </c>
      <c r="I68" s="6" t="str">
        <f t="shared" ref="I68" si="71">+H68</f>
        <v>2ND QUARTER</v>
      </c>
      <c r="J68" s="6" t="s">
        <v>16</v>
      </c>
      <c r="K68" s="7">
        <f t="shared" ref="K68" si="72">+L68</f>
        <v>16270933</v>
      </c>
      <c r="L68" s="7">
        <v>16270933</v>
      </c>
      <c r="M68" s="8"/>
      <c r="N68" s="9"/>
    </row>
    <row r="69" spans="1:14" ht="15.75" x14ac:dyDescent="0.25">
      <c r="A69" s="46" t="s">
        <v>525</v>
      </c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8"/>
    </row>
    <row r="70" spans="1:14" ht="75" x14ac:dyDescent="0.25">
      <c r="A70" s="5" t="s">
        <v>515</v>
      </c>
      <c r="B70" s="6" t="s">
        <v>526</v>
      </c>
      <c r="C70" s="6" t="s">
        <v>19</v>
      </c>
      <c r="D70" s="6" t="s">
        <v>66</v>
      </c>
      <c r="E70" s="6" t="s">
        <v>122</v>
      </c>
      <c r="F70" s="6" t="s">
        <v>78</v>
      </c>
      <c r="G70" s="6" t="str">
        <f t="shared" ref="G70" si="73">+F70:F70</f>
        <v>3RD QUARTER</v>
      </c>
      <c r="H70" s="6" t="str">
        <f t="shared" ref="H70" si="74">+G70</f>
        <v>3RD QUARTER</v>
      </c>
      <c r="I70" s="6" t="str">
        <f t="shared" ref="I70" si="75">+H70</f>
        <v>3RD QUARTER</v>
      </c>
      <c r="J70" s="6" t="s">
        <v>16</v>
      </c>
      <c r="K70" s="7">
        <f t="shared" ref="K70" si="76">+L70</f>
        <v>20000000</v>
      </c>
      <c r="L70" s="7">
        <v>20000000</v>
      </c>
      <c r="M70" s="8"/>
      <c r="N70" s="9"/>
    </row>
    <row r="71" spans="1:14" ht="60" x14ac:dyDescent="0.25">
      <c r="A71" s="5" t="s">
        <v>516</v>
      </c>
      <c r="B71" s="6" t="s">
        <v>527</v>
      </c>
      <c r="C71" s="6" t="s">
        <v>19</v>
      </c>
      <c r="D71" s="6" t="s">
        <v>66</v>
      </c>
      <c r="E71" s="6" t="s">
        <v>122</v>
      </c>
      <c r="F71" s="6" t="s">
        <v>78</v>
      </c>
      <c r="G71" s="6" t="str">
        <f t="shared" ref="G71" si="77">+F71:F71</f>
        <v>3RD QUARTER</v>
      </c>
      <c r="H71" s="6" t="str">
        <f t="shared" ref="H71" si="78">+G71</f>
        <v>3RD QUARTER</v>
      </c>
      <c r="I71" s="6" t="str">
        <f t="shared" ref="I71" si="79">+H71</f>
        <v>3RD QUARTER</v>
      </c>
      <c r="J71" s="6" t="s">
        <v>16</v>
      </c>
      <c r="K71" s="7">
        <f t="shared" ref="K71" si="80">+L71</f>
        <v>20000000</v>
      </c>
      <c r="L71" s="7">
        <v>20000000</v>
      </c>
      <c r="M71" s="8"/>
      <c r="N71" s="9"/>
    </row>
    <row r="72" spans="1:14" ht="60" x14ac:dyDescent="0.25">
      <c r="A72" s="5" t="s">
        <v>517</v>
      </c>
      <c r="B72" s="6" t="s">
        <v>528</v>
      </c>
      <c r="C72" s="6" t="s">
        <v>19</v>
      </c>
      <c r="D72" s="6" t="s">
        <v>66</v>
      </c>
      <c r="E72" s="6" t="s">
        <v>122</v>
      </c>
      <c r="F72" s="6" t="s">
        <v>67</v>
      </c>
      <c r="G72" s="6" t="str">
        <f t="shared" ref="G72" si="81">+F72:F72</f>
        <v>1ST QUARTER</v>
      </c>
      <c r="H72" s="6" t="str">
        <f t="shared" ref="H72" si="82">+G72</f>
        <v>1ST QUARTER</v>
      </c>
      <c r="I72" s="6" t="str">
        <f t="shared" ref="I72" si="83">+H72</f>
        <v>1ST QUARTER</v>
      </c>
      <c r="J72" s="6" t="s">
        <v>16</v>
      </c>
      <c r="K72" s="7">
        <f t="shared" ref="K72" si="84">+L72</f>
        <v>20000000</v>
      </c>
      <c r="L72" s="7">
        <v>20000000</v>
      </c>
      <c r="M72" s="8"/>
      <c r="N72" s="9"/>
    </row>
    <row r="73" spans="1:14" ht="75" x14ac:dyDescent="0.25">
      <c r="A73" s="5" t="s">
        <v>518</v>
      </c>
      <c r="B73" s="6" t="s">
        <v>529</v>
      </c>
      <c r="C73" s="6" t="s">
        <v>19</v>
      </c>
      <c r="D73" s="6" t="s">
        <v>66</v>
      </c>
      <c r="E73" s="6" t="s">
        <v>122</v>
      </c>
      <c r="F73" s="6" t="s">
        <v>115</v>
      </c>
      <c r="G73" s="6" t="str">
        <f t="shared" ref="G73" si="85">+F73:F73</f>
        <v>2ND QUARTER</v>
      </c>
      <c r="H73" s="6" t="str">
        <f t="shared" ref="H73" si="86">+G73</f>
        <v>2ND QUARTER</v>
      </c>
      <c r="I73" s="6" t="str">
        <f t="shared" ref="I73" si="87">+H73</f>
        <v>2ND QUARTER</v>
      </c>
      <c r="J73" s="6" t="s">
        <v>16</v>
      </c>
      <c r="K73" s="7">
        <f t="shared" ref="K73" si="88">+L73</f>
        <v>20000000</v>
      </c>
      <c r="L73" s="7">
        <v>20000000</v>
      </c>
      <c r="M73" s="8"/>
      <c r="N73" s="9"/>
    </row>
    <row r="74" spans="1:14" ht="15" customHeight="1" x14ac:dyDescent="0.25">
      <c r="A74" s="45" t="s">
        <v>31</v>
      </c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</row>
    <row r="75" spans="1:14" ht="45" x14ac:dyDescent="0.25">
      <c r="A75" s="16" t="s">
        <v>25</v>
      </c>
      <c r="B75" s="6" t="s">
        <v>123</v>
      </c>
      <c r="C75" s="6" t="s">
        <v>17</v>
      </c>
      <c r="D75" s="6" t="s">
        <v>66</v>
      </c>
      <c r="E75" s="6" t="s">
        <v>15</v>
      </c>
      <c r="F75" s="6" t="s">
        <v>93</v>
      </c>
      <c r="G75" s="6" t="str">
        <f>+F75</f>
        <v>1ST QUARTER &amp; 3RD QUARTER</v>
      </c>
      <c r="H75" s="6" t="str">
        <f>+G75</f>
        <v>1ST QUARTER &amp; 3RD QUARTER</v>
      </c>
      <c r="I75" s="6" t="str">
        <f>+H75</f>
        <v>1ST QUARTER &amp; 3RD QUARTER</v>
      </c>
      <c r="J75" s="6" t="s">
        <v>16</v>
      </c>
      <c r="K75" s="7">
        <f t="shared" ref="K75:K82" si="89">+L75</f>
        <v>400000</v>
      </c>
      <c r="L75" s="7">
        <v>400000</v>
      </c>
      <c r="M75" s="8"/>
      <c r="N75" s="9"/>
    </row>
    <row r="76" spans="1:14" ht="30" x14ac:dyDescent="0.25">
      <c r="A76" s="16" t="s">
        <v>52</v>
      </c>
      <c r="B76" s="6" t="s">
        <v>124</v>
      </c>
      <c r="C76" s="6" t="s">
        <v>17</v>
      </c>
      <c r="D76" s="6" t="s">
        <v>66</v>
      </c>
      <c r="E76" s="6" t="s">
        <v>122</v>
      </c>
      <c r="F76" s="6" t="s">
        <v>70</v>
      </c>
      <c r="G76" s="6" t="str">
        <f t="shared" ref="G76:I76" si="90">+F76</f>
        <v>1ST QUARTER - 4TH QUARTER</v>
      </c>
      <c r="H76" s="6" t="str">
        <f t="shared" si="90"/>
        <v>1ST QUARTER - 4TH QUARTER</v>
      </c>
      <c r="I76" s="6" t="str">
        <f t="shared" si="90"/>
        <v>1ST QUARTER - 4TH QUARTER</v>
      </c>
      <c r="J76" s="6" t="s">
        <v>16</v>
      </c>
      <c r="K76" s="7">
        <f t="shared" si="89"/>
        <v>25542000</v>
      </c>
      <c r="L76" s="7">
        <v>25542000</v>
      </c>
      <c r="M76" s="8"/>
      <c r="N76" s="9"/>
    </row>
    <row r="77" spans="1:14" ht="30" x14ac:dyDescent="0.25">
      <c r="A77" s="16" t="s">
        <v>125</v>
      </c>
      <c r="B77" s="6" t="s">
        <v>126</v>
      </c>
      <c r="C77" s="6" t="s">
        <v>17</v>
      </c>
      <c r="D77" s="6" t="s">
        <v>66</v>
      </c>
      <c r="E77" s="6" t="s">
        <v>75</v>
      </c>
      <c r="F77" s="6" t="s">
        <v>70</v>
      </c>
      <c r="G77" s="6" t="str">
        <f t="shared" ref="G77" si="91">+F77</f>
        <v>1ST QUARTER - 4TH QUARTER</v>
      </c>
      <c r="H77" s="6" t="str">
        <f t="shared" ref="H77" si="92">+G77</f>
        <v>1ST QUARTER - 4TH QUARTER</v>
      </c>
      <c r="I77" s="6" t="str">
        <f t="shared" ref="I77" si="93">+H77</f>
        <v>1ST QUARTER - 4TH QUARTER</v>
      </c>
      <c r="J77" s="6" t="s">
        <v>16</v>
      </c>
      <c r="K77" s="7">
        <f t="shared" si="89"/>
        <v>20000</v>
      </c>
      <c r="L77" s="7">
        <v>20000</v>
      </c>
      <c r="M77" s="8"/>
      <c r="N77" s="9"/>
    </row>
    <row r="78" spans="1:14" ht="45" x14ac:dyDescent="0.25">
      <c r="A78" s="16" t="s">
        <v>59</v>
      </c>
      <c r="B78" s="6" t="s">
        <v>127</v>
      </c>
      <c r="C78" s="6" t="s">
        <v>17</v>
      </c>
      <c r="D78" s="6" t="s">
        <v>66</v>
      </c>
      <c r="E78" s="6" t="s">
        <v>15</v>
      </c>
      <c r="F78" s="6" t="s">
        <v>115</v>
      </c>
      <c r="G78" s="6" t="str">
        <f t="shared" ref="G78" si="94">+F78</f>
        <v>2ND QUARTER</v>
      </c>
      <c r="H78" s="6" t="str">
        <f t="shared" ref="H78" si="95">+G78</f>
        <v>2ND QUARTER</v>
      </c>
      <c r="I78" s="6" t="str">
        <f t="shared" ref="I78" si="96">+H78</f>
        <v>2ND QUARTER</v>
      </c>
      <c r="J78" s="6" t="s">
        <v>16</v>
      </c>
      <c r="K78" s="7">
        <f t="shared" si="89"/>
        <v>700000</v>
      </c>
      <c r="L78" s="7">
        <v>700000</v>
      </c>
      <c r="M78" s="8"/>
      <c r="N78" s="9"/>
    </row>
    <row r="79" spans="1:14" ht="30" x14ac:dyDescent="0.25">
      <c r="A79" s="16" t="s">
        <v>53</v>
      </c>
      <c r="B79" s="6" t="s">
        <v>128</v>
      </c>
      <c r="C79" s="6" t="s">
        <v>17</v>
      </c>
      <c r="D79" s="6" t="s">
        <v>66</v>
      </c>
      <c r="E79" s="6" t="s">
        <v>122</v>
      </c>
      <c r="F79" s="6" t="s">
        <v>70</v>
      </c>
      <c r="G79" s="6" t="str">
        <f t="shared" ref="G79" si="97">+F79</f>
        <v>1ST QUARTER - 4TH QUARTER</v>
      </c>
      <c r="H79" s="6" t="str">
        <f t="shared" ref="H79" si="98">+G79</f>
        <v>1ST QUARTER - 4TH QUARTER</v>
      </c>
      <c r="I79" s="6" t="str">
        <f t="shared" ref="I79" si="99">+H79</f>
        <v>1ST QUARTER - 4TH QUARTER</v>
      </c>
      <c r="J79" s="6" t="s">
        <v>16</v>
      </c>
      <c r="K79" s="7">
        <f t="shared" si="89"/>
        <v>54625440</v>
      </c>
      <c r="L79" s="7">
        <v>54625440</v>
      </c>
      <c r="M79" s="8"/>
      <c r="N79" s="9"/>
    </row>
    <row r="80" spans="1:14" ht="75" x14ac:dyDescent="0.25">
      <c r="A80" s="16" t="s">
        <v>26</v>
      </c>
      <c r="B80" s="6" t="s">
        <v>129</v>
      </c>
      <c r="C80" s="6" t="s">
        <v>17</v>
      </c>
      <c r="D80" s="6" t="s">
        <v>66</v>
      </c>
      <c r="E80" s="6" t="s">
        <v>122</v>
      </c>
      <c r="F80" s="6" t="s">
        <v>70</v>
      </c>
      <c r="G80" s="6" t="str">
        <f t="shared" ref="G80" si="100">+F80</f>
        <v>1ST QUARTER - 4TH QUARTER</v>
      </c>
      <c r="H80" s="6" t="str">
        <f t="shared" ref="H80" si="101">+G80</f>
        <v>1ST QUARTER - 4TH QUARTER</v>
      </c>
      <c r="I80" s="6" t="str">
        <f t="shared" ref="I80" si="102">+H80</f>
        <v>1ST QUARTER - 4TH QUARTER</v>
      </c>
      <c r="J80" s="6" t="s">
        <v>16</v>
      </c>
      <c r="K80" s="7">
        <f t="shared" si="89"/>
        <v>3100000</v>
      </c>
      <c r="L80" s="7">
        <v>3100000</v>
      </c>
      <c r="M80" s="8"/>
      <c r="N80" s="9"/>
    </row>
    <row r="81" spans="1:14" ht="60" x14ac:dyDescent="0.25">
      <c r="A81" s="16" t="s">
        <v>51</v>
      </c>
      <c r="B81" s="6" t="s">
        <v>130</v>
      </c>
      <c r="C81" s="6" t="s">
        <v>17</v>
      </c>
      <c r="D81" s="6" t="s">
        <v>66</v>
      </c>
      <c r="E81" s="6" t="s">
        <v>15</v>
      </c>
      <c r="F81" s="6" t="s">
        <v>70</v>
      </c>
      <c r="G81" s="6" t="str">
        <f t="shared" ref="G81" si="103">+F81</f>
        <v>1ST QUARTER - 4TH QUARTER</v>
      </c>
      <c r="H81" s="6" t="str">
        <f t="shared" ref="H81" si="104">+G81</f>
        <v>1ST QUARTER - 4TH QUARTER</v>
      </c>
      <c r="I81" s="6" t="str">
        <f t="shared" ref="I81" si="105">+H81</f>
        <v>1ST QUARTER - 4TH QUARTER</v>
      </c>
      <c r="J81" s="6" t="s">
        <v>16</v>
      </c>
      <c r="K81" s="7">
        <f t="shared" si="89"/>
        <v>1000000</v>
      </c>
      <c r="L81" s="7">
        <v>1000000</v>
      </c>
      <c r="M81" s="8"/>
      <c r="N81" s="9"/>
    </row>
    <row r="82" spans="1:14" ht="45" x14ac:dyDescent="0.25">
      <c r="A82" s="16" t="s">
        <v>131</v>
      </c>
      <c r="B82" s="6" t="s">
        <v>132</v>
      </c>
      <c r="C82" s="6" t="s">
        <v>17</v>
      </c>
      <c r="D82" s="6" t="s">
        <v>66</v>
      </c>
      <c r="E82" s="6" t="s">
        <v>15</v>
      </c>
      <c r="F82" s="6" t="s">
        <v>70</v>
      </c>
      <c r="G82" s="6" t="str">
        <f t="shared" ref="G82" si="106">+F82</f>
        <v>1ST QUARTER - 4TH QUARTER</v>
      </c>
      <c r="H82" s="6" t="str">
        <f t="shared" ref="H82" si="107">+G82</f>
        <v>1ST QUARTER - 4TH QUARTER</v>
      </c>
      <c r="I82" s="6" t="str">
        <f t="shared" ref="I82" si="108">+H82</f>
        <v>1ST QUARTER - 4TH QUARTER</v>
      </c>
      <c r="J82" s="6" t="s">
        <v>16</v>
      </c>
      <c r="K82" s="7">
        <f t="shared" si="89"/>
        <v>700000</v>
      </c>
      <c r="L82" s="7">
        <v>700000</v>
      </c>
      <c r="M82" s="8"/>
      <c r="N82" s="9"/>
    </row>
    <row r="83" spans="1:14" ht="15" customHeight="1" x14ac:dyDescent="0.25">
      <c r="A83" s="45" t="s">
        <v>56</v>
      </c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</row>
    <row r="84" spans="1:14" ht="30" x14ac:dyDescent="0.25">
      <c r="A84" s="16" t="s">
        <v>57</v>
      </c>
      <c r="B84" s="6" t="s">
        <v>133</v>
      </c>
      <c r="C84" s="6" t="s">
        <v>58</v>
      </c>
      <c r="D84" s="6" t="s">
        <v>66</v>
      </c>
      <c r="E84" s="6" t="s">
        <v>122</v>
      </c>
      <c r="F84" s="6" t="s">
        <v>70</v>
      </c>
      <c r="G84" s="6" t="str">
        <f>+F84</f>
        <v>1ST QUARTER - 4TH QUARTER</v>
      </c>
      <c r="H84" s="6" t="str">
        <f>+G84</f>
        <v>1ST QUARTER - 4TH QUARTER</v>
      </c>
      <c r="I84" s="6" t="str">
        <f>+H84</f>
        <v>1ST QUARTER - 4TH QUARTER</v>
      </c>
      <c r="J84" s="6" t="s">
        <v>16</v>
      </c>
      <c r="K84" s="7">
        <f>+L84</f>
        <v>1200000</v>
      </c>
      <c r="L84" s="7">
        <v>1200000</v>
      </c>
      <c r="M84" s="8"/>
      <c r="N84" s="9"/>
    </row>
    <row r="85" spans="1:14" ht="15" customHeight="1" x14ac:dyDescent="0.25">
      <c r="A85" s="45" t="s">
        <v>134</v>
      </c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</row>
    <row r="86" spans="1:14" ht="45" x14ac:dyDescent="0.25">
      <c r="A86" s="6" t="s">
        <v>135</v>
      </c>
      <c r="B86" s="6" t="s">
        <v>137</v>
      </c>
      <c r="C86" s="6" t="s">
        <v>138</v>
      </c>
      <c r="D86" s="6" t="s">
        <v>66</v>
      </c>
      <c r="E86" s="6" t="s">
        <v>15</v>
      </c>
      <c r="F86" s="6" t="s">
        <v>74</v>
      </c>
      <c r="G86" s="6" t="str">
        <f t="shared" ref="G86:I87" si="109">+F86</f>
        <v>4TH QUARTER</v>
      </c>
      <c r="H86" s="6" t="str">
        <f t="shared" si="109"/>
        <v>4TH QUARTER</v>
      </c>
      <c r="I86" s="6" t="str">
        <f t="shared" si="109"/>
        <v>4TH QUARTER</v>
      </c>
      <c r="J86" s="6" t="s">
        <v>16</v>
      </c>
      <c r="K86" s="7">
        <f>+L86</f>
        <v>300000</v>
      </c>
      <c r="L86" s="7">
        <v>300000</v>
      </c>
      <c r="M86" s="8"/>
      <c r="N86" s="9"/>
    </row>
    <row r="87" spans="1:14" ht="45" x14ac:dyDescent="0.25">
      <c r="A87" s="6" t="s">
        <v>136</v>
      </c>
      <c r="B87" s="6" t="s">
        <v>139</v>
      </c>
      <c r="C87" s="6" t="s">
        <v>138</v>
      </c>
      <c r="D87" s="6" t="s">
        <v>66</v>
      </c>
      <c r="E87" s="6" t="s">
        <v>15</v>
      </c>
      <c r="F87" s="6" t="s">
        <v>74</v>
      </c>
      <c r="G87" s="6" t="str">
        <f t="shared" si="109"/>
        <v>4TH QUARTER</v>
      </c>
      <c r="H87" s="6" t="str">
        <f t="shared" si="109"/>
        <v>4TH QUARTER</v>
      </c>
      <c r="I87" s="6" t="str">
        <f t="shared" si="109"/>
        <v>4TH QUARTER</v>
      </c>
      <c r="J87" s="6" t="s">
        <v>16</v>
      </c>
      <c r="K87" s="7">
        <f>+L87</f>
        <v>300000</v>
      </c>
      <c r="L87" s="7">
        <v>300000</v>
      </c>
      <c r="M87" s="8"/>
      <c r="N87" s="9"/>
    </row>
    <row r="88" spans="1:14" ht="15" customHeight="1" x14ac:dyDescent="0.25">
      <c r="A88" s="45" t="s">
        <v>32</v>
      </c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</row>
    <row r="89" spans="1:14" ht="45" x14ac:dyDescent="0.25">
      <c r="A89" s="6" t="s">
        <v>500</v>
      </c>
      <c r="B89" s="6" t="s">
        <v>141</v>
      </c>
      <c r="C89" s="6" t="s">
        <v>18</v>
      </c>
      <c r="D89" s="6" t="s">
        <v>66</v>
      </c>
      <c r="E89" s="6" t="s">
        <v>15</v>
      </c>
      <c r="F89" s="6" t="s">
        <v>74</v>
      </c>
      <c r="G89" s="6" t="str">
        <f t="shared" ref="G89" si="110">+F89</f>
        <v>4TH QUARTER</v>
      </c>
      <c r="H89" s="6" t="str">
        <f t="shared" ref="H89" si="111">+F89</f>
        <v>4TH QUARTER</v>
      </c>
      <c r="I89" s="6" t="str">
        <f t="shared" ref="I89" si="112">+H89</f>
        <v>4TH QUARTER</v>
      </c>
      <c r="J89" s="6" t="s">
        <v>16</v>
      </c>
      <c r="K89" s="7">
        <f>+L89</f>
        <v>100000</v>
      </c>
      <c r="L89" s="7">
        <v>100000</v>
      </c>
      <c r="M89" s="10"/>
      <c r="N89" s="10"/>
    </row>
    <row r="90" spans="1:14" ht="15" customHeight="1" x14ac:dyDescent="0.25">
      <c r="A90" s="45" t="s">
        <v>142</v>
      </c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</row>
    <row r="91" spans="1:14" ht="60" x14ac:dyDescent="0.25">
      <c r="A91" s="6" t="s">
        <v>143</v>
      </c>
      <c r="B91" s="6" t="s">
        <v>144</v>
      </c>
      <c r="C91" s="6" t="s">
        <v>145</v>
      </c>
      <c r="D91" s="6" t="s">
        <v>66</v>
      </c>
      <c r="E91" s="6" t="s">
        <v>122</v>
      </c>
      <c r="F91" s="6" t="s">
        <v>101</v>
      </c>
      <c r="G91" s="6" t="str">
        <f t="shared" ref="G91:I101" si="113">+F91</f>
        <v>1ST QUARTER &amp; 2ND QUARTER</v>
      </c>
      <c r="H91" s="6" t="str">
        <f t="shared" si="113"/>
        <v>1ST QUARTER &amp; 2ND QUARTER</v>
      </c>
      <c r="I91" s="6" t="str">
        <f t="shared" si="113"/>
        <v>1ST QUARTER &amp; 2ND QUARTER</v>
      </c>
      <c r="J91" s="6" t="s">
        <v>16</v>
      </c>
      <c r="K91" s="7">
        <f t="shared" ref="K91:K101" si="114">+L91</f>
        <v>1500000</v>
      </c>
      <c r="L91" s="7">
        <v>1500000</v>
      </c>
      <c r="M91" s="10"/>
      <c r="N91" s="10"/>
    </row>
    <row r="92" spans="1:14" ht="60" x14ac:dyDescent="0.25">
      <c r="A92" s="6" t="s">
        <v>146</v>
      </c>
      <c r="B92" s="6" t="s">
        <v>147</v>
      </c>
      <c r="C92" s="6" t="s">
        <v>145</v>
      </c>
      <c r="D92" s="6" t="s">
        <v>66</v>
      </c>
      <c r="E92" s="6" t="s">
        <v>15</v>
      </c>
      <c r="F92" s="6" t="s">
        <v>115</v>
      </c>
      <c r="G92" s="6" t="str">
        <f t="shared" si="113"/>
        <v>2ND QUARTER</v>
      </c>
      <c r="H92" s="6" t="str">
        <f t="shared" si="113"/>
        <v>2ND QUARTER</v>
      </c>
      <c r="I92" s="6" t="str">
        <f t="shared" si="113"/>
        <v>2ND QUARTER</v>
      </c>
      <c r="J92" s="6" t="s">
        <v>16</v>
      </c>
      <c r="K92" s="7">
        <f t="shared" si="114"/>
        <v>1000000</v>
      </c>
      <c r="L92" s="7">
        <v>1000000</v>
      </c>
      <c r="M92" s="10"/>
      <c r="N92" s="10"/>
    </row>
    <row r="93" spans="1:14" ht="60" x14ac:dyDescent="0.25">
      <c r="A93" s="6" t="s">
        <v>148</v>
      </c>
      <c r="B93" s="6" t="s">
        <v>149</v>
      </c>
      <c r="C93" s="6" t="s">
        <v>145</v>
      </c>
      <c r="D93" s="6" t="s">
        <v>66</v>
      </c>
      <c r="E93" s="6" t="s">
        <v>15</v>
      </c>
      <c r="F93" s="6" t="s">
        <v>115</v>
      </c>
      <c r="G93" s="6" t="str">
        <f t="shared" si="113"/>
        <v>2ND QUARTER</v>
      </c>
      <c r="H93" s="6" t="str">
        <f t="shared" si="113"/>
        <v>2ND QUARTER</v>
      </c>
      <c r="I93" s="6" t="str">
        <f t="shared" si="113"/>
        <v>2ND QUARTER</v>
      </c>
      <c r="J93" s="6" t="s">
        <v>16</v>
      </c>
      <c r="K93" s="7">
        <f t="shared" si="114"/>
        <v>500000</v>
      </c>
      <c r="L93" s="10">
        <v>500000</v>
      </c>
      <c r="M93" s="10"/>
      <c r="N93" s="10"/>
    </row>
    <row r="94" spans="1:14" ht="45" x14ac:dyDescent="0.25">
      <c r="A94" s="6" t="s">
        <v>150</v>
      </c>
      <c r="B94" s="6" t="s">
        <v>151</v>
      </c>
      <c r="C94" s="6" t="s">
        <v>145</v>
      </c>
      <c r="D94" s="6" t="s">
        <v>66</v>
      </c>
      <c r="E94" s="6" t="s">
        <v>15</v>
      </c>
      <c r="F94" s="6" t="s">
        <v>115</v>
      </c>
      <c r="G94" s="6" t="str">
        <f t="shared" si="113"/>
        <v>2ND QUARTER</v>
      </c>
      <c r="H94" s="6" t="str">
        <f t="shared" si="113"/>
        <v>2ND QUARTER</v>
      </c>
      <c r="I94" s="6" t="str">
        <f t="shared" si="113"/>
        <v>2ND QUARTER</v>
      </c>
      <c r="J94" s="6" t="s">
        <v>16</v>
      </c>
      <c r="K94" s="7">
        <f t="shared" si="114"/>
        <v>500000</v>
      </c>
      <c r="L94" s="10">
        <v>500000</v>
      </c>
      <c r="M94" s="10"/>
      <c r="N94" s="10"/>
    </row>
    <row r="95" spans="1:14" ht="45" x14ac:dyDescent="0.25">
      <c r="A95" s="6" t="s">
        <v>152</v>
      </c>
      <c r="B95" s="6" t="s">
        <v>153</v>
      </c>
      <c r="C95" s="6" t="s">
        <v>145</v>
      </c>
      <c r="D95" s="6" t="s">
        <v>66</v>
      </c>
      <c r="E95" s="6" t="s">
        <v>15</v>
      </c>
      <c r="F95" s="6" t="s">
        <v>102</v>
      </c>
      <c r="G95" s="6" t="str">
        <f t="shared" si="113"/>
        <v>2ND QUARTER - 4TH QUARTER</v>
      </c>
      <c r="H95" s="6" t="str">
        <f t="shared" si="113"/>
        <v>2ND QUARTER - 4TH QUARTER</v>
      </c>
      <c r="I95" s="6" t="str">
        <f t="shared" si="113"/>
        <v>2ND QUARTER - 4TH QUARTER</v>
      </c>
      <c r="J95" s="6" t="s">
        <v>16</v>
      </c>
      <c r="K95" s="7">
        <f t="shared" si="114"/>
        <v>500000</v>
      </c>
      <c r="L95" s="10">
        <v>500000</v>
      </c>
      <c r="M95" s="10"/>
      <c r="N95" s="10"/>
    </row>
    <row r="96" spans="1:14" ht="45" x14ac:dyDescent="0.25">
      <c r="A96" s="6" t="s">
        <v>154</v>
      </c>
      <c r="B96" s="6" t="s">
        <v>155</v>
      </c>
      <c r="C96" s="6" t="s">
        <v>145</v>
      </c>
      <c r="D96" s="6" t="s">
        <v>66</v>
      </c>
      <c r="E96" s="6" t="s">
        <v>15</v>
      </c>
      <c r="F96" s="6" t="s">
        <v>78</v>
      </c>
      <c r="G96" s="6" t="str">
        <f t="shared" si="113"/>
        <v>3RD QUARTER</v>
      </c>
      <c r="H96" s="6" t="str">
        <f t="shared" si="113"/>
        <v>3RD QUARTER</v>
      </c>
      <c r="I96" s="6" t="str">
        <f t="shared" si="113"/>
        <v>3RD QUARTER</v>
      </c>
      <c r="J96" s="6" t="s">
        <v>16</v>
      </c>
      <c r="K96" s="7">
        <f t="shared" si="114"/>
        <v>300000</v>
      </c>
      <c r="L96" s="10">
        <v>300000</v>
      </c>
      <c r="M96" s="10"/>
      <c r="N96" s="10"/>
    </row>
    <row r="97" spans="1:14" ht="45" x14ac:dyDescent="0.25">
      <c r="A97" s="6" t="s">
        <v>156</v>
      </c>
      <c r="B97" s="6" t="s">
        <v>157</v>
      </c>
      <c r="C97" s="6" t="s">
        <v>145</v>
      </c>
      <c r="D97" s="6" t="s">
        <v>66</v>
      </c>
      <c r="E97" s="6" t="s">
        <v>15</v>
      </c>
      <c r="F97" s="6" t="s">
        <v>158</v>
      </c>
      <c r="G97" s="6" t="str">
        <f t="shared" si="113"/>
        <v>1ST QUARTER - 2ND QUARTER</v>
      </c>
      <c r="H97" s="6" t="str">
        <f t="shared" si="113"/>
        <v>1ST QUARTER - 2ND QUARTER</v>
      </c>
      <c r="I97" s="6" t="str">
        <f t="shared" si="113"/>
        <v>1ST QUARTER - 2ND QUARTER</v>
      </c>
      <c r="J97" s="6" t="s">
        <v>16</v>
      </c>
      <c r="K97" s="7">
        <f t="shared" si="114"/>
        <v>800000</v>
      </c>
      <c r="L97" s="10">
        <v>800000</v>
      </c>
      <c r="M97" s="10"/>
      <c r="N97" s="10"/>
    </row>
    <row r="98" spans="1:14" ht="75" x14ac:dyDescent="0.25">
      <c r="A98" s="6" t="s">
        <v>159</v>
      </c>
      <c r="B98" s="6" t="s">
        <v>160</v>
      </c>
      <c r="C98" s="6" t="s">
        <v>145</v>
      </c>
      <c r="D98" s="6" t="s">
        <v>66</v>
      </c>
      <c r="E98" s="6" t="s">
        <v>15</v>
      </c>
      <c r="F98" s="6" t="s">
        <v>70</v>
      </c>
      <c r="G98" s="6" t="str">
        <f t="shared" si="113"/>
        <v>1ST QUARTER - 4TH QUARTER</v>
      </c>
      <c r="H98" s="6" t="str">
        <f t="shared" si="113"/>
        <v>1ST QUARTER - 4TH QUARTER</v>
      </c>
      <c r="I98" s="6" t="str">
        <f t="shared" si="113"/>
        <v>1ST QUARTER - 4TH QUARTER</v>
      </c>
      <c r="J98" s="6" t="s">
        <v>16</v>
      </c>
      <c r="K98" s="7">
        <f t="shared" si="114"/>
        <v>200000</v>
      </c>
      <c r="L98" s="10">
        <v>200000</v>
      </c>
      <c r="M98" s="10"/>
      <c r="N98" s="10"/>
    </row>
    <row r="99" spans="1:14" ht="60" x14ac:dyDescent="0.25">
      <c r="A99" s="6" t="s">
        <v>161</v>
      </c>
      <c r="B99" s="6" t="s">
        <v>162</v>
      </c>
      <c r="C99" s="6" t="s">
        <v>145</v>
      </c>
      <c r="D99" s="6" t="s">
        <v>66</v>
      </c>
      <c r="E99" s="6" t="s">
        <v>15</v>
      </c>
      <c r="F99" s="6" t="s">
        <v>115</v>
      </c>
      <c r="G99" s="6" t="str">
        <f t="shared" si="113"/>
        <v>2ND QUARTER</v>
      </c>
      <c r="H99" s="6" t="str">
        <f t="shared" si="113"/>
        <v>2ND QUARTER</v>
      </c>
      <c r="I99" s="6" t="str">
        <f t="shared" si="113"/>
        <v>2ND QUARTER</v>
      </c>
      <c r="J99" s="6" t="s">
        <v>16</v>
      </c>
      <c r="K99" s="7">
        <f t="shared" si="114"/>
        <v>600000</v>
      </c>
      <c r="L99" s="10">
        <v>600000</v>
      </c>
      <c r="M99" s="10"/>
      <c r="N99" s="10"/>
    </row>
    <row r="100" spans="1:14" ht="75" x14ac:dyDescent="0.25">
      <c r="A100" s="6" t="s">
        <v>163</v>
      </c>
      <c r="B100" s="6" t="s">
        <v>164</v>
      </c>
      <c r="C100" s="6" t="s">
        <v>145</v>
      </c>
      <c r="D100" s="6" t="s">
        <v>66</v>
      </c>
      <c r="E100" s="6" t="s">
        <v>15</v>
      </c>
      <c r="F100" s="6" t="s">
        <v>78</v>
      </c>
      <c r="G100" s="6" t="str">
        <f t="shared" si="113"/>
        <v>3RD QUARTER</v>
      </c>
      <c r="H100" s="6" t="str">
        <f t="shared" si="113"/>
        <v>3RD QUARTER</v>
      </c>
      <c r="I100" s="6" t="str">
        <f t="shared" si="113"/>
        <v>3RD QUARTER</v>
      </c>
      <c r="J100" s="6" t="s">
        <v>16</v>
      </c>
      <c r="K100" s="7">
        <f t="shared" si="114"/>
        <v>300000</v>
      </c>
      <c r="L100" s="10">
        <v>300000</v>
      </c>
      <c r="M100" s="10"/>
      <c r="N100" s="10"/>
    </row>
    <row r="101" spans="1:14" ht="45" x14ac:dyDescent="0.25">
      <c r="A101" s="6" t="s">
        <v>165</v>
      </c>
      <c r="B101" s="6" t="s">
        <v>166</v>
      </c>
      <c r="C101" s="6" t="s">
        <v>145</v>
      </c>
      <c r="D101" s="6" t="s">
        <v>66</v>
      </c>
      <c r="E101" s="6" t="s">
        <v>15</v>
      </c>
      <c r="F101" s="6" t="s">
        <v>70</v>
      </c>
      <c r="G101" s="6" t="str">
        <f t="shared" si="113"/>
        <v>1ST QUARTER - 4TH QUARTER</v>
      </c>
      <c r="H101" s="6" t="str">
        <f t="shared" si="113"/>
        <v>1ST QUARTER - 4TH QUARTER</v>
      </c>
      <c r="I101" s="6" t="str">
        <f t="shared" si="113"/>
        <v>1ST QUARTER - 4TH QUARTER</v>
      </c>
      <c r="J101" s="6" t="s">
        <v>16</v>
      </c>
      <c r="K101" s="7">
        <f t="shared" si="114"/>
        <v>200000</v>
      </c>
      <c r="L101" s="10">
        <v>200000</v>
      </c>
      <c r="M101" s="10"/>
      <c r="N101" s="10"/>
    </row>
    <row r="102" spans="1:14" ht="15.75" x14ac:dyDescent="0.25">
      <c r="A102" s="45" t="s">
        <v>167</v>
      </c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</row>
    <row r="103" spans="1:14" ht="45" x14ac:dyDescent="0.25">
      <c r="A103" s="6" t="s">
        <v>168</v>
      </c>
      <c r="B103" s="6" t="s">
        <v>170</v>
      </c>
      <c r="C103" s="6" t="s">
        <v>169</v>
      </c>
      <c r="D103" s="6" t="s">
        <v>66</v>
      </c>
      <c r="E103" s="6" t="s">
        <v>15</v>
      </c>
      <c r="F103" s="6" t="s">
        <v>115</v>
      </c>
      <c r="G103" s="6" t="str">
        <f t="shared" ref="G103:H105" si="115">+F103</f>
        <v>2ND QUARTER</v>
      </c>
      <c r="H103" s="6" t="str">
        <f t="shared" si="115"/>
        <v>2ND QUARTER</v>
      </c>
      <c r="I103" s="6" t="str">
        <f>+F103</f>
        <v>2ND QUARTER</v>
      </c>
      <c r="J103" s="6" t="s">
        <v>16</v>
      </c>
      <c r="K103" s="7">
        <f>+L103</f>
        <v>139010</v>
      </c>
      <c r="L103" s="10">
        <v>139010</v>
      </c>
      <c r="M103" s="10"/>
      <c r="N103" s="10"/>
    </row>
    <row r="104" spans="1:14" ht="45" x14ac:dyDescent="0.25">
      <c r="A104" s="6" t="s">
        <v>171</v>
      </c>
      <c r="B104" s="6" t="s">
        <v>172</v>
      </c>
      <c r="C104" s="6" t="s">
        <v>169</v>
      </c>
      <c r="D104" s="6" t="s">
        <v>66</v>
      </c>
      <c r="E104" s="6" t="s">
        <v>15</v>
      </c>
      <c r="F104" s="6" t="s">
        <v>115</v>
      </c>
      <c r="G104" s="6" t="str">
        <f t="shared" si="115"/>
        <v>2ND QUARTER</v>
      </c>
      <c r="H104" s="6" t="str">
        <f t="shared" si="115"/>
        <v>2ND QUARTER</v>
      </c>
      <c r="I104" s="6" t="str">
        <f>+F104</f>
        <v>2ND QUARTER</v>
      </c>
      <c r="J104" s="6" t="s">
        <v>16</v>
      </c>
      <c r="K104" s="7">
        <f>+L104</f>
        <v>250000</v>
      </c>
      <c r="L104" s="10">
        <v>250000</v>
      </c>
      <c r="M104" s="10"/>
      <c r="N104" s="10"/>
    </row>
    <row r="105" spans="1:14" ht="45" x14ac:dyDescent="0.25">
      <c r="A105" s="6" t="s">
        <v>173</v>
      </c>
      <c r="B105" s="6" t="s">
        <v>174</v>
      </c>
      <c r="C105" s="6" t="s">
        <v>169</v>
      </c>
      <c r="D105" s="6" t="s">
        <v>66</v>
      </c>
      <c r="E105" s="6" t="s">
        <v>15</v>
      </c>
      <c r="F105" s="6" t="s">
        <v>70</v>
      </c>
      <c r="G105" s="6" t="str">
        <f t="shared" si="115"/>
        <v>1ST QUARTER - 4TH QUARTER</v>
      </c>
      <c r="H105" s="6" t="str">
        <f t="shared" si="115"/>
        <v>1ST QUARTER - 4TH QUARTER</v>
      </c>
      <c r="I105" s="6" t="str">
        <f>+F105</f>
        <v>1ST QUARTER - 4TH QUARTER</v>
      </c>
      <c r="J105" s="6" t="s">
        <v>16</v>
      </c>
      <c r="K105" s="7">
        <f>+L105</f>
        <v>200500</v>
      </c>
      <c r="L105" s="10">
        <v>200500</v>
      </c>
      <c r="M105" s="10"/>
      <c r="N105" s="10"/>
    </row>
    <row r="106" spans="1:14" ht="15" customHeight="1" x14ac:dyDescent="0.25">
      <c r="A106" s="45" t="s">
        <v>175</v>
      </c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</row>
    <row r="107" spans="1:14" ht="30" x14ac:dyDescent="0.25">
      <c r="A107" s="6" t="s">
        <v>176</v>
      </c>
      <c r="B107" s="6" t="s">
        <v>177</v>
      </c>
      <c r="C107" s="6" t="s">
        <v>178</v>
      </c>
      <c r="D107" s="6" t="s">
        <v>66</v>
      </c>
      <c r="E107" s="6" t="s">
        <v>122</v>
      </c>
      <c r="F107" s="6" t="s">
        <v>67</v>
      </c>
      <c r="G107" s="6" t="str">
        <f t="shared" ref="G107:I109" si="116">+F107</f>
        <v>1ST QUARTER</v>
      </c>
      <c r="H107" s="6" t="str">
        <f t="shared" si="116"/>
        <v>1ST QUARTER</v>
      </c>
      <c r="I107" s="6" t="str">
        <f t="shared" si="116"/>
        <v>1ST QUARTER</v>
      </c>
      <c r="J107" s="6" t="s">
        <v>16</v>
      </c>
      <c r="K107" s="7">
        <f t="shared" ref="K107:K121" si="117">+L107</f>
        <v>1800000</v>
      </c>
      <c r="L107" s="7">
        <v>1800000</v>
      </c>
      <c r="M107" s="10"/>
      <c r="N107" s="10"/>
    </row>
    <row r="108" spans="1:14" ht="45" x14ac:dyDescent="0.25">
      <c r="A108" s="6" t="s">
        <v>179</v>
      </c>
      <c r="B108" s="6" t="s">
        <v>180</v>
      </c>
      <c r="C108" s="6" t="s">
        <v>178</v>
      </c>
      <c r="D108" s="6" t="s">
        <v>66</v>
      </c>
      <c r="E108" s="6" t="s">
        <v>15</v>
      </c>
      <c r="F108" s="6" t="s">
        <v>67</v>
      </c>
      <c r="G108" s="6" t="str">
        <f t="shared" si="116"/>
        <v>1ST QUARTER</v>
      </c>
      <c r="H108" s="6" t="str">
        <f t="shared" si="116"/>
        <v>1ST QUARTER</v>
      </c>
      <c r="I108" s="6" t="str">
        <f t="shared" si="116"/>
        <v>1ST QUARTER</v>
      </c>
      <c r="J108" s="6" t="s">
        <v>16</v>
      </c>
      <c r="K108" s="7">
        <f t="shared" si="117"/>
        <v>300000</v>
      </c>
      <c r="L108" s="7">
        <v>300000</v>
      </c>
      <c r="M108" s="10"/>
      <c r="N108" s="10"/>
    </row>
    <row r="109" spans="1:14" ht="45" x14ac:dyDescent="0.25">
      <c r="A109" s="6" t="s">
        <v>181</v>
      </c>
      <c r="B109" s="6" t="s">
        <v>182</v>
      </c>
      <c r="C109" s="6" t="s">
        <v>178</v>
      </c>
      <c r="D109" s="6" t="s">
        <v>66</v>
      </c>
      <c r="E109" s="6" t="s">
        <v>15</v>
      </c>
      <c r="F109" s="6" t="s">
        <v>78</v>
      </c>
      <c r="G109" s="6" t="str">
        <f t="shared" si="116"/>
        <v>3RD QUARTER</v>
      </c>
      <c r="H109" s="6" t="str">
        <f t="shared" si="116"/>
        <v>3RD QUARTER</v>
      </c>
      <c r="I109" s="6" t="str">
        <f t="shared" si="116"/>
        <v>3RD QUARTER</v>
      </c>
      <c r="J109" s="6" t="s">
        <v>16</v>
      </c>
      <c r="K109" s="7">
        <f t="shared" si="117"/>
        <v>100000</v>
      </c>
      <c r="L109" s="7">
        <v>100000</v>
      </c>
      <c r="M109" s="10"/>
      <c r="N109" s="10"/>
    </row>
    <row r="110" spans="1:14" ht="45" x14ac:dyDescent="0.25">
      <c r="A110" s="6" t="s">
        <v>183</v>
      </c>
      <c r="B110" s="6" t="s">
        <v>184</v>
      </c>
      <c r="C110" s="6" t="s">
        <v>178</v>
      </c>
      <c r="D110" s="6" t="s">
        <v>66</v>
      </c>
      <c r="E110" s="6" t="s">
        <v>15</v>
      </c>
      <c r="F110" s="6" t="s">
        <v>67</v>
      </c>
      <c r="G110" s="6" t="str">
        <f t="shared" ref="G110" si="118">+F110</f>
        <v>1ST QUARTER</v>
      </c>
      <c r="H110" s="6" t="str">
        <f t="shared" ref="H110" si="119">+F110</f>
        <v>1ST QUARTER</v>
      </c>
      <c r="I110" s="6" t="str">
        <f t="shared" ref="I110" si="120">+F110</f>
        <v>1ST QUARTER</v>
      </c>
      <c r="J110" s="6" t="s">
        <v>16</v>
      </c>
      <c r="K110" s="7">
        <f t="shared" si="117"/>
        <v>100000</v>
      </c>
      <c r="L110" s="7">
        <v>100000</v>
      </c>
      <c r="M110" s="10"/>
      <c r="N110" s="10"/>
    </row>
    <row r="111" spans="1:14" ht="45" x14ac:dyDescent="0.25">
      <c r="A111" s="6" t="s">
        <v>185</v>
      </c>
      <c r="B111" s="6" t="s">
        <v>186</v>
      </c>
      <c r="C111" s="6" t="s">
        <v>178</v>
      </c>
      <c r="D111" s="6" t="s">
        <v>66</v>
      </c>
      <c r="E111" s="6" t="s">
        <v>15</v>
      </c>
      <c r="F111" s="6" t="s">
        <v>67</v>
      </c>
      <c r="G111" s="6" t="str">
        <f t="shared" ref="G111" si="121">+F111</f>
        <v>1ST QUARTER</v>
      </c>
      <c r="H111" s="6" t="str">
        <f t="shared" ref="H111" si="122">+F111</f>
        <v>1ST QUARTER</v>
      </c>
      <c r="I111" s="6" t="str">
        <f t="shared" ref="I111" si="123">+F111</f>
        <v>1ST QUARTER</v>
      </c>
      <c r="J111" s="6" t="s">
        <v>16</v>
      </c>
      <c r="K111" s="7">
        <f t="shared" si="117"/>
        <v>100000</v>
      </c>
      <c r="L111" s="7">
        <v>100000</v>
      </c>
      <c r="M111" s="10"/>
      <c r="N111" s="10"/>
    </row>
    <row r="112" spans="1:14" ht="60" x14ac:dyDescent="0.25">
      <c r="A112" s="6" t="s">
        <v>189</v>
      </c>
      <c r="B112" s="6" t="s">
        <v>188</v>
      </c>
      <c r="C112" s="6" t="s">
        <v>178</v>
      </c>
      <c r="D112" s="6" t="s">
        <v>66</v>
      </c>
      <c r="E112" s="6" t="s">
        <v>122</v>
      </c>
      <c r="F112" s="6" t="s">
        <v>67</v>
      </c>
      <c r="G112" s="6" t="str">
        <f t="shared" ref="G112" si="124">+F112</f>
        <v>1ST QUARTER</v>
      </c>
      <c r="H112" s="6" t="str">
        <f t="shared" ref="H112" si="125">+F112</f>
        <v>1ST QUARTER</v>
      </c>
      <c r="I112" s="6" t="str">
        <f t="shared" ref="I112" si="126">+F112</f>
        <v>1ST QUARTER</v>
      </c>
      <c r="J112" s="6" t="s">
        <v>16</v>
      </c>
      <c r="K112" s="7">
        <f t="shared" si="117"/>
        <v>1500000</v>
      </c>
      <c r="L112" s="7">
        <v>1500000</v>
      </c>
      <c r="M112" s="10"/>
      <c r="N112" s="10"/>
    </row>
    <row r="113" spans="1:14" ht="45" x14ac:dyDescent="0.25">
      <c r="A113" s="6" t="s">
        <v>187</v>
      </c>
      <c r="B113" s="6" t="s">
        <v>190</v>
      </c>
      <c r="C113" s="6" t="s">
        <v>178</v>
      </c>
      <c r="D113" s="6" t="s">
        <v>66</v>
      </c>
      <c r="E113" s="6" t="s">
        <v>15</v>
      </c>
      <c r="F113" s="6" t="s">
        <v>67</v>
      </c>
      <c r="G113" s="6" t="str">
        <f t="shared" ref="G113" si="127">+F113</f>
        <v>1ST QUARTER</v>
      </c>
      <c r="H113" s="6" t="str">
        <f t="shared" ref="H113" si="128">+F113</f>
        <v>1ST QUARTER</v>
      </c>
      <c r="I113" s="6" t="str">
        <f t="shared" ref="I113" si="129">+F113</f>
        <v>1ST QUARTER</v>
      </c>
      <c r="J113" s="6" t="s">
        <v>16</v>
      </c>
      <c r="K113" s="7">
        <f t="shared" si="117"/>
        <v>100000</v>
      </c>
      <c r="L113" s="7">
        <v>100000</v>
      </c>
      <c r="M113" s="10"/>
      <c r="N113" s="10"/>
    </row>
    <row r="114" spans="1:14" ht="45" x14ac:dyDescent="0.25">
      <c r="A114" s="6" t="s">
        <v>191</v>
      </c>
      <c r="B114" s="6" t="s">
        <v>192</v>
      </c>
      <c r="C114" s="6" t="s">
        <v>178</v>
      </c>
      <c r="D114" s="6" t="s">
        <v>66</v>
      </c>
      <c r="E114" s="6" t="s">
        <v>15</v>
      </c>
      <c r="F114" s="6" t="s">
        <v>67</v>
      </c>
      <c r="G114" s="6" t="str">
        <f t="shared" ref="G114" si="130">+F114</f>
        <v>1ST QUARTER</v>
      </c>
      <c r="H114" s="6" t="str">
        <f t="shared" ref="H114" si="131">+F114</f>
        <v>1ST QUARTER</v>
      </c>
      <c r="I114" s="6" t="str">
        <f t="shared" ref="I114" si="132">+F114</f>
        <v>1ST QUARTER</v>
      </c>
      <c r="J114" s="6" t="s">
        <v>16</v>
      </c>
      <c r="K114" s="7">
        <f t="shared" si="117"/>
        <v>100000</v>
      </c>
      <c r="L114" s="7">
        <v>100000</v>
      </c>
      <c r="M114" s="10"/>
      <c r="N114" s="10"/>
    </row>
    <row r="115" spans="1:14" ht="45" x14ac:dyDescent="0.25">
      <c r="A115" s="6" t="s">
        <v>193</v>
      </c>
      <c r="B115" s="6" t="s">
        <v>194</v>
      </c>
      <c r="C115" s="6" t="s">
        <v>178</v>
      </c>
      <c r="D115" s="6" t="s">
        <v>66</v>
      </c>
      <c r="E115" s="6" t="s">
        <v>15</v>
      </c>
      <c r="F115" s="6" t="s">
        <v>67</v>
      </c>
      <c r="G115" s="6" t="str">
        <f t="shared" ref="G115" si="133">+F115</f>
        <v>1ST QUARTER</v>
      </c>
      <c r="H115" s="6" t="str">
        <f t="shared" ref="H115" si="134">+F115</f>
        <v>1ST QUARTER</v>
      </c>
      <c r="I115" s="6" t="str">
        <f t="shared" ref="I115" si="135">+F115</f>
        <v>1ST QUARTER</v>
      </c>
      <c r="J115" s="6" t="s">
        <v>16</v>
      </c>
      <c r="K115" s="7">
        <f t="shared" si="117"/>
        <v>100000</v>
      </c>
      <c r="L115" s="7">
        <v>100000</v>
      </c>
      <c r="M115" s="10"/>
      <c r="N115" s="10"/>
    </row>
    <row r="116" spans="1:14" ht="30" x14ac:dyDescent="0.25">
      <c r="A116" s="6" t="s">
        <v>195</v>
      </c>
      <c r="B116" s="6" t="s">
        <v>196</v>
      </c>
      <c r="C116" s="6" t="s">
        <v>178</v>
      </c>
      <c r="D116" s="6" t="s">
        <v>66</v>
      </c>
      <c r="E116" s="6" t="s">
        <v>122</v>
      </c>
      <c r="F116" s="6" t="s">
        <v>67</v>
      </c>
      <c r="G116" s="6" t="str">
        <f t="shared" ref="G116" si="136">+F116</f>
        <v>1ST QUARTER</v>
      </c>
      <c r="H116" s="6" t="str">
        <f t="shared" ref="H116" si="137">+F116</f>
        <v>1ST QUARTER</v>
      </c>
      <c r="I116" s="6" t="str">
        <f t="shared" ref="I116" si="138">+F116</f>
        <v>1ST QUARTER</v>
      </c>
      <c r="J116" s="6" t="s">
        <v>16</v>
      </c>
      <c r="K116" s="7">
        <f t="shared" si="117"/>
        <v>2000000</v>
      </c>
      <c r="L116" s="7">
        <v>2000000</v>
      </c>
      <c r="M116" s="10"/>
      <c r="N116" s="10"/>
    </row>
    <row r="117" spans="1:14" ht="45" x14ac:dyDescent="0.25">
      <c r="A117" s="6" t="s">
        <v>197</v>
      </c>
      <c r="B117" s="6" t="s">
        <v>198</v>
      </c>
      <c r="C117" s="6" t="s">
        <v>178</v>
      </c>
      <c r="D117" s="6" t="s">
        <v>66</v>
      </c>
      <c r="E117" s="6" t="s">
        <v>15</v>
      </c>
      <c r="F117" s="6" t="s">
        <v>67</v>
      </c>
      <c r="G117" s="6" t="str">
        <f t="shared" ref="G117" si="139">+F117</f>
        <v>1ST QUARTER</v>
      </c>
      <c r="H117" s="6" t="str">
        <f t="shared" ref="H117" si="140">+F117</f>
        <v>1ST QUARTER</v>
      </c>
      <c r="I117" s="6" t="str">
        <f t="shared" ref="I117" si="141">+F117</f>
        <v>1ST QUARTER</v>
      </c>
      <c r="J117" s="6" t="s">
        <v>16</v>
      </c>
      <c r="K117" s="7">
        <f t="shared" si="117"/>
        <v>100000</v>
      </c>
      <c r="L117" s="7">
        <v>100000</v>
      </c>
      <c r="M117" s="10"/>
      <c r="N117" s="10"/>
    </row>
    <row r="118" spans="1:14" ht="45" x14ac:dyDescent="0.25">
      <c r="A118" s="6" t="s">
        <v>199</v>
      </c>
      <c r="B118" s="6" t="s">
        <v>200</v>
      </c>
      <c r="C118" s="6" t="s">
        <v>178</v>
      </c>
      <c r="D118" s="6" t="s">
        <v>66</v>
      </c>
      <c r="E118" s="6" t="s">
        <v>15</v>
      </c>
      <c r="F118" s="6" t="s">
        <v>67</v>
      </c>
      <c r="G118" s="6" t="str">
        <f t="shared" ref="G118" si="142">+F118</f>
        <v>1ST QUARTER</v>
      </c>
      <c r="H118" s="6" t="str">
        <f t="shared" ref="H118" si="143">+F118</f>
        <v>1ST QUARTER</v>
      </c>
      <c r="I118" s="6" t="str">
        <f t="shared" ref="I118" si="144">+F118</f>
        <v>1ST QUARTER</v>
      </c>
      <c r="J118" s="6" t="s">
        <v>16</v>
      </c>
      <c r="K118" s="7">
        <f t="shared" si="117"/>
        <v>100000</v>
      </c>
      <c r="L118" s="7">
        <v>100000</v>
      </c>
      <c r="M118" s="10"/>
      <c r="N118" s="10"/>
    </row>
    <row r="119" spans="1:14" ht="45" x14ac:dyDescent="0.25">
      <c r="A119" s="6" t="s">
        <v>201</v>
      </c>
      <c r="B119" s="6" t="s">
        <v>202</v>
      </c>
      <c r="C119" s="6" t="s">
        <v>178</v>
      </c>
      <c r="D119" s="6" t="s">
        <v>66</v>
      </c>
      <c r="E119" s="6" t="s">
        <v>75</v>
      </c>
      <c r="F119" s="6" t="s">
        <v>78</v>
      </c>
      <c r="G119" s="6" t="str">
        <f t="shared" ref="G119" si="145">+F119</f>
        <v>3RD QUARTER</v>
      </c>
      <c r="H119" s="6" t="str">
        <f t="shared" ref="H119" si="146">+F119</f>
        <v>3RD QUARTER</v>
      </c>
      <c r="I119" s="6" t="str">
        <f t="shared" ref="I119" si="147">+F119</f>
        <v>3RD QUARTER</v>
      </c>
      <c r="J119" s="6" t="s">
        <v>16</v>
      </c>
      <c r="K119" s="7">
        <f t="shared" si="117"/>
        <v>50000</v>
      </c>
      <c r="L119" s="7">
        <v>50000</v>
      </c>
      <c r="M119" s="10"/>
      <c r="N119" s="10"/>
    </row>
    <row r="120" spans="1:14" ht="90" x14ac:dyDescent="0.25">
      <c r="A120" s="6" t="s">
        <v>204</v>
      </c>
      <c r="B120" s="6" t="s">
        <v>530</v>
      </c>
      <c r="C120" s="6" t="s">
        <v>178</v>
      </c>
      <c r="D120" s="6" t="s">
        <v>66</v>
      </c>
      <c r="E120" s="6" t="s">
        <v>122</v>
      </c>
      <c r="F120" s="6" t="s">
        <v>70</v>
      </c>
      <c r="G120" s="6" t="str">
        <f t="shared" ref="G120" si="148">+F120</f>
        <v>1ST QUARTER - 4TH QUARTER</v>
      </c>
      <c r="H120" s="6" t="str">
        <f t="shared" ref="H120" si="149">+F120</f>
        <v>1ST QUARTER - 4TH QUARTER</v>
      </c>
      <c r="I120" s="6" t="str">
        <f t="shared" ref="I120" si="150">+F120</f>
        <v>1ST QUARTER - 4TH QUARTER</v>
      </c>
      <c r="J120" s="6" t="s">
        <v>16</v>
      </c>
      <c r="K120" s="7">
        <f t="shared" si="117"/>
        <v>4000000</v>
      </c>
      <c r="L120" s="7">
        <v>4000000</v>
      </c>
      <c r="M120" s="10"/>
      <c r="N120" s="10"/>
    </row>
    <row r="121" spans="1:14" ht="60" x14ac:dyDescent="0.25">
      <c r="A121" s="6" t="s">
        <v>205</v>
      </c>
      <c r="B121" s="6" t="s">
        <v>543</v>
      </c>
      <c r="C121" s="6" t="s">
        <v>178</v>
      </c>
      <c r="D121" s="6" t="s">
        <v>66</v>
      </c>
      <c r="E121" s="6" t="s">
        <v>15</v>
      </c>
      <c r="F121" s="6" t="s">
        <v>74</v>
      </c>
      <c r="G121" s="6" t="str">
        <f t="shared" ref="G121" si="151">+F121</f>
        <v>4TH QUARTER</v>
      </c>
      <c r="H121" s="6" t="str">
        <f t="shared" ref="H121" si="152">+F121</f>
        <v>4TH QUARTER</v>
      </c>
      <c r="I121" s="6" t="str">
        <f t="shared" ref="I121" si="153">+F121</f>
        <v>4TH QUARTER</v>
      </c>
      <c r="J121" s="6" t="s">
        <v>16</v>
      </c>
      <c r="K121" s="7">
        <f t="shared" si="117"/>
        <v>700000</v>
      </c>
      <c r="L121" s="7">
        <v>700000</v>
      </c>
      <c r="M121" s="10"/>
      <c r="N121" s="10"/>
    </row>
    <row r="122" spans="1:14" ht="15" customHeight="1" x14ac:dyDescent="0.25">
      <c r="A122" s="45" t="s">
        <v>33</v>
      </c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</row>
    <row r="123" spans="1:14" ht="45" x14ac:dyDescent="0.25">
      <c r="A123" s="6" t="s">
        <v>34</v>
      </c>
      <c r="B123" s="6" t="s">
        <v>207</v>
      </c>
      <c r="C123" s="6" t="s">
        <v>35</v>
      </c>
      <c r="D123" s="6" t="s">
        <v>66</v>
      </c>
      <c r="E123" s="6" t="s">
        <v>75</v>
      </c>
      <c r="F123" s="6" t="s">
        <v>67</v>
      </c>
      <c r="G123" s="6" t="str">
        <f t="shared" ref="G123:I128" si="154">+F123</f>
        <v>1ST QUARTER</v>
      </c>
      <c r="H123" s="6" t="str">
        <f t="shared" si="154"/>
        <v>1ST QUARTER</v>
      </c>
      <c r="I123" s="6" t="str">
        <f t="shared" si="154"/>
        <v>1ST QUARTER</v>
      </c>
      <c r="J123" s="6" t="s">
        <v>16</v>
      </c>
      <c r="K123" s="7">
        <f t="shared" ref="K123:K128" si="155">+L123</f>
        <v>50000</v>
      </c>
      <c r="L123" s="7">
        <v>50000</v>
      </c>
      <c r="M123" s="10"/>
      <c r="N123" s="10"/>
    </row>
    <row r="124" spans="1:14" ht="45" x14ac:dyDescent="0.25">
      <c r="A124" s="6" t="s">
        <v>37</v>
      </c>
      <c r="B124" s="6" t="s">
        <v>208</v>
      </c>
      <c r="C124" s="6" t="s">
        <v>35</v>
      </c>
      <c r="D124" s="6" t="s">
        <v>66</v>
      </c>
      <c r="E124" s="6" t="s">
        <v>122</v>
      </c>
      <c r="F124" s="6" t="s">
        <v>209</v>
      </c>
      <c r="G124" s="6" t="str">
        <f t="shared" si="154"/>
        <v>3RD QUARTER - 4TH QUARTER</v>
      </c>
      <c r="H124" s="6" t="str">
        <f t="shared" si="154"/>
        <v>3RD QUARTER - 4TH QUARTER</v>
      </c>
      <c r="I124" s="6" t="str">
        <f t="shared" si="154"/>
        <v>3RD QUARTER - 4TH QUARTER</v>
      </c>
      <c r="J124" s="6" t="s">
        <v>16</v>
      </c>
      <c r="K124" s="7">
        <f t="shared" si="155"/>
        <v>1283600</v>
      </c>
      <c r="L124" s="7">
        <v>1283600</v>
      </c>
      <c r="M124" s="10"/>
      <c r="N124" s="10"/>
    </row>
    <row r="125" spans="1:14" ht="105" x14ac:dyDescent="0.25">
      <c r="A125" s="6" t="s">
        <v>38</v>
      </c>
      <c r="B125" s="6" t="s">
        <v>210</v>
      </c>
      <c r="C125" s="6" t="s">
        <v>35</v>
      </c>
      <c r="D125" s="6" t="s">
        <v>66</v>
      </c>
      <c r="E125" s="6" t="s">
        <v>122</v>
      </c>
      <c r="F125" s="6" t="s">
        <v>211</v>
      </c>
      <c r="G125" s="6" t="str">
        <f t="shared" si="154"/>
        <v>1ST, 2ND, &amp; 4TH QUARTERS</v>
      </c>
      <c r="H125" s="6" t="str">
        <f t="shared" si="154"/>
        <v>1ST, 2ND, &amp; 4TH QUARTERS</v>
      </c>
      <c r="I125" s="6" t="str">
        <f t="shared" si="154"/>
        <v>1ST, 2ND, &amp; 4TH QUARTERS</v>
      </c>
      <c r="J125" s="6" t="s">
        <v>16</v>
      </c>
      <c r="K125" s="7">
        <f t="shared" si="155"/>
        <v>1450000</v>
      </c>
      <c r="L125" s="7">
        <v>1450000</v>
      </c>
      <c r="M125" s="10"/>
      <c r="N125" s="10"/>
    </row>
    <row r="126" spans="1:14" ht="60" x14ac:dyDescent="0.25">
      <c r="A126" s="6" t="s">
        <v>54</v>
      </c>
      <c r="B126" s="6" t="s">
        <v>212</v>
      </c>
      <c r="C126" s="6" t="s">
        <v>35</v>
      </c>
      <c r="D126" s="6" t="s">
        <v>66</v>
      </c>
      <c r="E126" s="6" t="s">
        <v>15</v>
      </c>
      <c r="F126" s="6" t="s">
        <v>213</v>
      </c>
      <c r="G126" s="6" t="str">
        <f t="shared" si="154"/>
        <v>1ST QUARTER - 3RD QUARTER</v>
      </c>
      <c r="H126" s="6" t="str">
        <f t="shared" si="154"/>
        <v>1ST QUARTER - 3RD QUARTER</v>
      </c>
      <c r="I126" s="6" t="str">
        <f t="shared" si="154"/>
        <v>1ST QUARTER - 3RD QUARTER</v>
      </c>
      <c r="J126" s="6" t="s">
        <v>16</v>
      </c>
      <c r="K126" s="7">
        <f t="shared" si="155"/>
        <v>800000</v>
      </c>
      <c r="L126" s="7">
        <v>800000</v>
      </c>
      <c r="M126" s="10"/>
      <c r="N126" s="10"/>
    </row>
    <row r="127" spans="1:14" ht="45" x14ac:dyDescent="0.25">
      <c r="A127" s="6" t="s">
        <v>55</v>
      </c>
      <c r="B127" s="6" t="s">
        <v>214</v>
      </c>
      <c r="C127" s="6" t="s">
        <v>35</v>
      </c>
      <c r="D127" s="6" t="s">
        <v>66</v>
      </c>
      <c r="E127" s="6" t="s">
        <v>15</v>
      </c>
      <c r="F127" s="6" t="s">
        <v>74</v>
      </c>
      <c r="G127" s="6" t="str">
        <f t="shared" si="154"/>
        <v>4TH QUARTER</v>
      </c>
      <c r="H127" s="6" t="str">
        <f t="shared" si="154"/>
        <v>4TH QUARTER</v>
      </c>
      <c r="I127" s="6" t="str">
        <f t="shared" si="154"/>
        <v>4TH QUARTER</v>
      </c>
      <c r="J127" s="6" t="s">
        <v>16</v>
      </c>
      <c r="K127" s="7">
        <f t="shared" si="155"/>
        <v>147562</v>
      </c>
      <c r="L127" s="7">
        <v>147562</v>
      </c>
      <c r="M127" s="10"/>
      <c r="N127" s="10"/>
    </row>
    <row r="128" spans="1:14" ht="30" x14ac:dyDescent="0.25">
      <c r="A128" s="6" t="s">
        <v>60</v>
      </c>
      <c r="B128" s="6" t="s">
        <v>215</v>
      </c>
      <c r="C128" s="6" t="s">
        <v>35</v>
      </c>
      <c r="D128" s="6" t="s">
        <v>66</v>
      </c>
      <c r="E128" s="6" t="s">
        <v>75</v>
      </c>
      <c r="F128" s="6" t="s">
        <v>158</v>
      </c>
      <c r="G128" s="6" t="str">
        <f t="shared" si="154"/>
        <v>1ST QUARTER - 2ND QUARTER</v>
      </c>
      <c r="H128" s="6" t="str">
        <f t="shared" si="154"/>
        <v>1ST QUARTER - 2ND QUARTER</v>
      </c>
      <c r="I128" s="6" t="str">
        <f t="shared" si="154"/>
        <v>1ST QUARTER - 2ND QUARTER</v>
      </c>
      <c r="J128" s="6" t="s">
        <v>16</v>
      </c>
      <c r="K128" s="7">
        <f t="shared" si="155"/>
        <v>50000</v>
      </c>
      <c r="L128" s="7">
        <v>50000</v>
      </c>
      <c r="M128" s="10"/>
      <c r="N128" s="10"/>
    </row>
    <row r="129" spans="1:14" ht="15.75" x14ac:dyDescent="0.25">
      <c r="A129" s="45" t="s">
        <v>46</v>
      </c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</row>
    <row r="130" spans="1:14" ht="30" x14ac:dyDescent="0.25">
      <c r="A130" s="6" t="s">
        <v>223</v>
      </c>
      <c r="B130" s="6" t="s">
        <v>224</v>
      </c>
      <c r="C130" s="6" t="s">
        <v>219</v>
      </c>
      <c r="D130" s="6" t="s">
        <v>66</v>
      </c>
      <c r="E130" s="6" t="s">
        <v>122</v>
      </c>
      <c r="F130" s="6" t="s">
        <v>115</v>
      </c>
      <c r="G130" s="6" t="str">
        <f>+F130</f>
        <v>2ND QUARTER</v>
      </c>
      <c r="H130" s="6" t="str">
        <f>+G130</f>
        <v>2ND QUARTER</v>
      </c>
      <c r="I130" s="6" t="str">
        <f>+H130</f>
        <v>2ND QUARTER</v>
      </c>
      <c r="J130" s="6" t="s">
        <v>16</v>
      </c>
      <c r="K130" s="7">
        <f>+L130</f>
        <v>8000000</v>
      </c>
      <c r="L130" s="7">
        <v>8000000</v>
      </c>
      <c r="M130" s="10"/>
      <c r="N130" s="10"/>
    </row>
    <row r="131" spans="1:14" ht="15" customHeight="1" x14ac:dyDescent="0.25">
      <c r="A131" s="45" t="s">
        <v>39</v>
      </c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</row>
    <row r="132" spans="1:14" ht="90" x14ac:dyDescent="0.25">
      <c r="A132" s="6" t="s">
        <v>40</v>
      </c>
      <c r="B132" s="6" t="s">
        <v>501</v>
      </c>
      <c r="C132" s="6" t="s">
        <v>41</v>
      </c>
      <c r="D132" s="6" t="s">
        <v>66</v>
      </c>
      <c r="E132" s="6" t="s">
        <v>15</v>
      </c>
      <c r="F132" s="6" t="s">
        <v>70</v>
      </c>
      <c r="G132" s="6" t="str">
        <f t="shared" ref="G132:I135" si="156">F132</f>
        <v>1ST QUARTER - 4TH QUARTER</v>
      </c>
      <c r="H132" s="6" t="str">
        <f t="shared" si="156"/>
        <v>1ST QUARTER - 4TH QUARTER</v>
      </c>
      <c r="I132" s="6" t="str">
        <f t="shared" si="156"/>
        <v>1ST QUARTER - 4TH QUARTER</v>
      </c>
      <c r="J132" s="6" t="s">
        <v>16</v>
      </c>
      <c r="K132" s="7">
        <f>+L132</f>
        <v>700000</v>
      </c>
      <c r="L132" s="7">
        <v>700000</v>
      </c>
      <c r="M132" s="10"/>
      <c r="N132" s="10"/>
    </row>
    <row r="133" spans="1:14" ht="120" x14ac:dyDescent="0.25">
      <c r="A133" s="6" t="s">
        <v>61</v>
      </c>
      <c r="B133" s="6" t="s">
        <v>225</v>
      </c>
      <c r="C133" s="6" t="s">
        <v>41</v>
      </c>
      <c r="D133" s="6" t="s">
        <v>66</v>
      </c>
      <c r="E133" s="6" t="s">
        <v>15</v>
      </c>
      <c r="F133" s="6" t="s">
        <v>70</v>
      </c>
      <c r="G133" s="6" t="str">
        <f t="shared" si="156"/>
        <v>1ST QUARTER - 4TH QUARTER</v>
      </c>
      <c r="H133" s="6" t="str">
        <f t="shared" si="156"/>
        <v>1ST QUARTER - 4TH QUARTER</v>
      </c>
      <c r="I133" s="6" t="str">
        <f t="shared" si="156"/>
        <v>1ST QUARTER - 4TH QUARTER</v>
      </c>
      <c r="J133" s="6" t="s">
        <v>16</v>
      </c>
      <c r="K133" s="7">
        <f>+L133</f>
        <v>500000</v>
      </c>
      <c r="L133" s="7">
        <v>500000</v>
      </c>
      <c r="M133" s="10"/>
      <c r="N133" s="10"/>
    </row>
    <row r="134" spans="1:14" ht="135" x14ac:dyDescent="0.25">
      <c r="A134" s="6" t="s">
        <v>62</v>
      </c>
      <c r="B134" s="6" t="s">
        <v>226</v>
      </c>
      <c r="C134" s="6" t="s">
        <v>41</v>
      </c>
      <c r="D134" s="6" t="s">
        <v>66</v>
      </c>
      <c r="E134" s="6" t="s">
        <v>15</v>
      </c>
      <c r="F134" s="6" t="s">
        <v>74</v>
      </c>
      <c r="G134" s="6" t="str">
        <f t="shared" si="156"/>
        <v>4TH QUARTER</v>
      </c>
      <c r="H134" s="6" t="str">
        <f t="shared" si="156"/>
        <v>4TH QUARTER</v>
      </c>
      <c r="I134" s="6" t="str">
        <f t="shared" si="156"/>
        <v>4TH QUARTER</v>
      </c>
      <c r="J134" s="6" t="s">
        <v>16</v>
      </c>
      <c r="K134" s="7">
        <f>+L134</f>
        <v>800000</v>
      </c>
      <c r="L134" s="7">
        <v>800000</v>
      </c>
      <c r="M134" s="10"/>
      <c r="N134" s="10"/>
    </row>
    <row r="135" spans="1:14" ht="45" x14ac:dyDescent="0.25">
      <c r="A135" s="6" t="s">
        <v>63</v>
      </c>
      <c r="B135" s="6" t="s">
        <v>227</v>
      </c>
      <c r="C135" s="6" t="s">
        <v>41</v>
      </c>
      <c r="D135" s="6" t="s">
        <v>66</v>
      </c>
      <c r="E135" s="6" t="s">
        <v>15</v>
      </c>
      <c r="F135" s="6" t="s">
        <v>70</v>
      </c>
      <c r="G135" s="6" t="str">
        <f t="shared" si="156"/>
        <v>1ST QUARTER - 4TH QUARTER</v>
      </c>
      <c r="H135" s="6" t="str">
        <f t="shared" si="156"/>
        <v>1ST QUARTER - 4TH QUARTER</v>
      </c>
      <c r="I135" s="6" t="str">
        <f t="shared" si="156"/>
        <v>1ST QUARTER - 4TH QUARTER</v>
      </c>
      <c r="J135" s="6" t="s">
        <v>16</v>
      </c>
      <c r="K135" s="7">
        <f>+L135</f>
        <v>800000</v>
      </c>
      <c r="L135" s="7">
        <v>800000</v>
      </c>
      <c r="M135" s="10"/>
      <c r="N135" s="10"/>
    </row>
    <row r="136" spans="1:14" ht="15" customHeight="1" x14ac:dyDescent="0.25">
      <c r="A136" s="45" t="s">
        <v>228</v>
      </c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</row>
    <row r="137" spans="1:14" ht="30" x14ac:dyDescent="0.25">
      <c r="A137" s="6" t="s">
        <v>232</v>
      </c>
      <c r="B137" s="6" t="s">
        <v>229</v>
      </c>
      <c r="C137" s="6" t="s">
        <v>230</v>
      </c>
      <c r="D137" s="6" t="s">
        <v>66</v>
      </c>
      <c r="E137" s="6" t="s">
        <v>122</v>
      </c>
      <c r="F137" s="6" t="s">
        <v>67</v>
      </c>
      <c r="G137" s="6" t="str">
        <f t="shared" ref="G137:I137" si="157">+F137</f>
        <v>1ST QUARTER</v>
      </c>
      <c r="H137" s="6" t="str">
        <f t="shared" si="157"/>
        <v>1ST QUARTER</v>
      </c>
      <c r="I137" s="6" t="str">
        <f t="shared" si="157"/>
        <v>1ST QUARTER</v>
      </c>
      <c r="J137" s="6" t="s">
        <v>16</v>
      </c>
      <c r="K137" s="7">
        <f t="shared" ref="K137:K147" si="158">+L137</f>
        <v>9839000</v>
      </c>
      <c r="L137" s="10">
        <v>9839000</v>
      </c>
      <c r="M137" s="10"/>
      <c r="N137" s="10"/>
    </row>
    <row r="138" spans="1:14" ht="30" x14ac:dyDescent="0.25">
      <c r="A138" s="6" t="s">
        <v>231</v>
      </c>
      <c r="B138" s="6" t="s">
        <v>233</v>
      </c>
      <c r="C138" s="6" t="s">
        <v>230</v>
      </c>
      <c r="D138" s="6" t="s">
        <v>66</v>
      </c>
      <c r="E138" s="6" t="s">
        <v>122</v>
      </c>
      <c r="F138" s="6" t="s">
        <v>234</v>
      </c>
      <c r="G138" s="6" t="str">
        <f t="shared" ref="G138:I138" si="159">+F138</f>
        <v>1ST QUARTER-2ND QUARTER</v>
      </c>
      <c r="H138" s="6" t="str">
        <f t="shared" si="159"/>
        <v>1ST QUARTER-2ND QUARTER</v>
      </c>
      <c r="I138" s="6" t="str">
        <f t="shared" si="159"/>
        <v>1ST QUARTER-2ND QUARTER</v>
      </c>
      <c r="J138" s="6" t="s">
        <v>16</v>
      </c>
      <c r="K138" s="7">
        <f t="shared" si="158"/>
        <v>5000000</v>
      </c>
      <c r="L138" s="10">
        <v>5000000</v>
      </c>
      <c r="M138" s="10"/>
      <c r="N138" s="10"/>
    </row>
    <row r="139" spans="1:14" ht="45" x14ac:dyDescent="0.25">
      <c r="A139" s="6" t="s">
        <v>235</v>
      </c>
      <c r="B139" s="6" t="s">
        <v>236</v>
      </c>
      <c r="C139" s="6" t="s">
        <v>230</v>
      </c>
      <c r="D139" s="6" t="s">
        <v>66</v>
      </c>
      <c r="E139" s="6" t="s">
        <v>15</v>
      </c>
      <c r="F139" s="6" t="s">
        <v>78</v>
      </c>
      <c r="G139" s="6" t="str">
        <f t="shared" ref="G139" si="160">+F139</f>
        <v>3RD QUARTER</v>
      </c>
      <c r="H139" s="6" t="str">
        <f t="shared" ref="H139" si="161">+G139</f>
        <v>3RD QUARTER</v>
      </c>
      <c r="I139" s="6" t="str">
        <f t="shared" ref="I139" si="162">+H139</f>
        <v>3RD QUARTER</v>
      </c>
      <c r="J139" s="6" t="s">
        <v>16</v>
      </c>
      <c r="K139" s="7">
        <f t="shared" si="158"/>
        <v>500000</v>
      </c>
      <c r="L139" s="10">
        <v>500000</v>
      </c>
      <c r="M139" s="10"/>
      <c r="N139" s="10"/>
    </row>
    <row r="140" spans="1:14" ht="45" x14ac:dyDescent="0.25">
      <c r="A140" s="6" t="s">
        <v>237</v>
      </c>
      <c r="B140" s="6" t="s">
        <v>238</v>
      </c>
      <c r="C140" s="6" t="s">
        <v>230</v>
      </c>
      <c r="D140" s="6" t="s">
        <v>66</v>
      </c>
      <c r="E140" s="6" t="s">
        <v>122</v>
      </c>
      <c r="F140" s="6" t="s">
        <v>211</v>
      </c>
      <c r="G140" s="6" t="str">
        <f t="shared" ref="G140" si="163">+F140</f>
        <v>1ST, 2ND, &amp; 4TH QUARTERS</v>
      </c>
      <c r="H140" s="6" t="str">
        <f t="shared" ref="H140" si="164">+G140</f>
        <v>1ST, 2ND, &amp; 4TH QUARTERS</v>
      </c>
      <c r="I140" s="6" t="str">
        <f t="shared" ref="I140" si="165">+H140</f>
        <v>1ST, 2ND, &amp; 4TH QUARTERS</v>
      </c>
      <c r="J140" s="6" t="s">
        <v>16</v>
      </c>
      <c r="K140" s="7">
        <f t="shared" si="158"/>
        <v>2000000</v>
      </c>
      <c r="L140" s="10">
        <v>2000000</v>
      </c>
      <c r="M140" s="10"/>
      <c r="N140" s="10"/>
    </row>
    <row r="141" spans="1:14" ht="45" x14ac:dyDescent="0.25">
      <c r="A141" s="6" t="s">
        <v>239</v>
      </c>
      <c r="B141" s="6" t="s">
        <v>240</v>
      </c>
      <c r="C141" s="6" t="s">
        <v>230</v>
      </c>
      <c r="D141" s="6" t="s">
        <v>66</v>
      </c>
      <c r="E141" s="6" t="s">
        <v>15</v>
      </c>
      <c r="F141" s="6" t="s">
        <v>241</v>
      </c>
      <c r="G141" s="6" t="str">
        <f t="shared" ref="G141" si="166">+F141</f>
        <v>1ST, 3RD, &amp; 4TH QUARTERS</v>
      </c>
      <c r="H141" s="6" t="str">
        <f t="shared" ref="H141" si="167">+G141</f>
        <v>1ST, 3RD, &amp; 4TH QUARTERS</v>
      </c>
      <c r="I141" s="6" t="str">
        <f t="shared" ref="I141" si="168">+H141</f>
        <v>1ST, 3RD, &amp; 4TH QUARTERS</v>
      </c>
      <c r="J141" s="6" t="s">
        <v>16</v>
      </c>
      <c r="K141" s="7">
        <f t="shared" si="158"/>
        <v>500000</v>
      </c>
      <c r="L141" s="10">
        <v>500000</v>
      </c>
      <c r="M141" s="10"/>
      <c r="N141" s="10"/>
    </row>
    <row r="142" spans="1:14" ht="30" x14ac:dyDescent="0.25">
      <c r="A142" s="6" t="s">
        <v>242</v>
      </c>
      <c r="B142" s="6" t="s">
        <v>243</v>
      </c>
      <c r="C142" s="6" t="s">
        <v>230</v>
      </c>
      <c r="D142" s="6" t="s">
        <v>66</v>
      </c>
      <c r="E142" s="6" t="s">
        <v>122</v>
      </c>
      <c r="F142" s="6" t="s">
        <v>70</v>
      </c>
      <c r="G142" s="6" t="str">
        <f t="shared" ref="G142" si="169">+F142</f>
        <v>1ST QUARTER - 4TH QUARTER</v>
      </c>
      <c r="H142" s="6" t="str">
        <f t="shared" ref="H142" si="170">+G142</f>
        <v>1ST QUARTER - 4TH QUARTER</v>
      </c>
      <c r="I142" s="6" t="str">
        <f t="shared" ref="I142" si="171">+H142</f>
        <v>1ST QUARTER - 4TH QUARTER</v>
      </c>
      <c r="J142" s="6" t="s">
        <v>16</v>
      </c>
      <c r="K142" s="7">
        <f t="shared" si="158"/>
        <v>2000000</v>
      </c>
      <c r="L142" s="10">
        <v>2000000</v>
      </c>
      <c r="M142" s="10"/>
      <c r="N142" s="10"/>
    </row>
    <row r="143" spans="1:14" ht="45" x14ac:dyDescent="0.25">
      <c r="A143" s="6" t="s">
        <v>244</v>
      </c>
      <c r="B143" s="6" t="s">
        <v>245</v>
      </c>
      <c r="C143" s="6" t="s">
        <v>230</v>
      </c>
      <c r="D143" s="6" t="s">
        <v>66</v>
      </c>
      <c r="E143" s="6" t="s">
        <v>75</v>
      </c>
      <c r="F143" s="6" t="s">
        <v>67</v>
      </c>
      <c r="G143" s="6" t="str">
        <f t="shared" ref="G143" si="172">+F143</f>
        <v>1ST QUARTER</v>
      </c>
      <c r="H143" s="6" t="str">
        <f t="shared" ref="H143" si="173">+G143</f>
        <v>1ST QUARTER</v>
      </c>
      <c r="I143" s="6" t="str">
        <f t="shared" ref="I143" si="174">+H143</f>
        <v>1ST QUARTER</v>
      </c>
      <c r="J143" s="6" t="s">
        <v>16</v>
      </c>
      <c r="K143" s="7">
        <f t="shared" si="158"/>
        <v>15000</v>
      </c>
      <c r="L143" s="10">
        <v>15000</v>
      </c>
      <c r="M143" s="10"/>
      <c r="N143" s="10"/>
    </row>
    <row r="144" spans="1:14" ht="15" x14ac:dyDescent="0.25">
      <c r="A144" s="6" t="s">
        <v>246</v>
      </c>
      <c r="B144" s="6" t="s">
        <v>247</v>
      </c>
      <c r="C144" s="6" t="s">
        <v>230</v>
      </c>
      <c r="D144" s="6" t="s">
        <v>66</v>
      </c>
      <c r="E144" s="6" t="s">
        <v>75</v>
      </c>
      <c r="F144" s="6" t="s">
        <v>67</v>
      </c>
      <c r="G144" s="6" t="str">
        <f t="shared" ref="G144" si="175">+F144</f>
        <v>1ST QUARTER</v>
      </c>
      <c r="H144" s="6" t="str">
        <f t="shared" ref="H144" si="176">+G144</f>
        <v>1ST QUARTER</v>
      </c>
      <c r="I144" s="6" t="str">
        <f t="shared" ref="I144" si="177">+H144</f>
        <v>1ST QUARTER</v>
      </c>
      <c r="J144" s="6" t="s">
        <v>16</v>
      </c>
      <c r="K144" s="7">
        <f t="shared" si="158"/>
        <v>15000</v>
      </c>
      <c r="L144" s="10">
        <v>15000</v>
      </c>
      <c r="M144" s="10"/>
      <c r="N144" s="10"/>
    </row>
    <row r="145" spans="1:14" ht="45" x14ac:dyDescent="0.25">
      <c r="A145" s="6" t="s">
        <v>248</v>
      </c>
      <c r="B145" s="6" t="s">
        <v>249</v>
      </c>
      <c r="C145" s="6" t="s">
        <v>230</v>
      </c>
      <c r="D145" s="6" t="s">
        <v>66</v>
      </c>
      <c r="E145" s="6" t="s">
        <v>15</v>
      </c>
      <c r="F145" s="6" t="s">
        <v>209</v>
      </c>
      <c r="G145" s="6" t="str">
        <f t="shared" ref="G145" si="178">+F145</f>
        <v>3RD QUARTER - 4TH QUARTER</v>
      </c>
      <c r="H145" s="6" t="str">
        <f t="shared" ref="H145" si="179">+G145</f>
        <v>3RD QUARTER - 4TH QUARTER</v>
      </c>
      <c r="I145" s="6" t="str">
        <f t="shared" ref="I145" si="180">+H145</f>
        <v>3RD QUARTER - 4TH QUARTER</v>
      </c>
      <c r="J145" s="6" t="s">
        <v>16</v>
      </c>
      <c r="K145" s="7">
        <f t="shared" si="158"/>
        <v>65000</v>
      </c>
      <c r="L145" s="10">
        <v>65000</v>
      </c>
      <c r="M145" s="10"/>
      <c r="N145" s="10"/>
    </row>
    <row r="146" spans="1:14" ht="30" x14ac:dyDescent="0.25">
      <c r="A146" s="6" t="s">
        <v>250</v>
      </c>
      <c r="B146" s="6" t="s">
        <v>251</v>
      </c>
      <c r="C146" s="6" t="s">
        <v>230</v>
      </c>
      <c r="D146" s="6" t="s">
        <v>66</v>
      </c>
      <c r="E146" s="6" t="s">
        <v>122</v>
      </c>
      <c r="F146" s="6" t="s">
        <v>70</v>
      </c>
      <c r="G146" s="6" t="str">
        <f t="shared" ref="G146" si="181">+F146</f>
        <v>1ST QUARTER - 4TH QUARTER</v>
      </c>
      <c r="H146" s="6" t="str">
        <f t="shared" ref="H146" si="182">+G146</f>
        <v>1ST QUARTER - 4TH QUARTER</v>
      </c>
      <c r="I146" s="6" t="str">
        <f t="shared" ref="I146" si="183">+H146</f>
        <v>1ST QUARTER - 4TH QUARTER</v>
      </c>
      <c r="J146" s="6" t="s">
        <v>16</v>
      </c>
      <c r="K146" s="7">
        <f t="shared" si="158"/>
        <v>5000000</v>
      </c>
      <c r="L146" s="10">
        <v>5000000</v>
      </c>
      <c r="M146" s="10"/>
      <c r="N146" s="10"/>
    </row>
    <row r="147" spans="1:14" ht="45" x14ac:dyDescent="0.25">
      <c r="A147" s="6" t="s">
        <v>252</v>
      </c>
      <c r="B147" s="6" t="s">
        <v>254</v>
      </c>
      <c r="C147" s="6" t="s">
        <v>230</v>
      </c>
      <c r="D147" s="6" t="s">
        <v>66</v>
      </c>
      <c r="E147" s="6" t="s">
        <v>15</v>
      </c>
      <c r="F147" s="6" t="s">
        <v>158</v>
      </c>
      <c r="G147" s="6" t="str">
        <f t="shared" ref="G147" si="184">+F147</f>
        <v>1ST QUARTER - 2ND QUARTER</v>
      </c>
      <c r="H147" s="6" t="str">
        <f t="shared" ref="H147" si="185">+G147</f>
        <v>1ST QUARTER - 2ND QUARTER</v>
      </c>
      <c r="I147" s="6" t="str">
        <f t="shared" ref="I147" si="186">+H147</f>
        <v>1ST QUARTER - 2ND QUARTER</v>
      </c>
      <c r="J147" s="6" t="s">
        <v>16</v>
      </c>
      <c r="K147" s="7">
        <f t="shared" si="158"/>
        <v>700000</v>
      </c>
      <c r="L147" s="10">
        <v>700000</v>
      </c>
      <c r="M147" s="10"/>
      <c r="N147" s="10"/>
    </row>
    <row r="148" spans="1:14" ht="71.25" customHeight="1" x14ac:dyDescent="0.25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7"/>
      <c r="L148" s="17"/>
      <c r="M148" s="17"/>
      <c r="N148" s="11"/>
    </row>
    <row r="149" spans="1:14" ht="15" customHeight="1" x14ac:dyDescent="0.25">
      <c r="A149" s="51" t="s">
        <v>257</v>
      </c>
      <c r="B149" s="51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</row>
    <row r="150" spans="1:14" ht="30" x14ac:dyDescent="0.25">
      <c r="A150" s="11" t="s">
        <v>258</v>
      </c>
      <c r="B150" s="11" t="s">
        <v>259</v>
      </c>
      <c r="C150" s="11" t="s">
        <v>260</v>
      </c>
      <c r="D150" s="11" t="s">
        <v>66</v>
      </c>
      <c r="E150" s="11" t="s">
        <v>122</v>
      </c>
      <c r="F150" s="11" t="s">
        <v>70</v>
      </c>
      <c r="G150" s="11" t="str">
        <f t="shared" ref="G150" si="187">+F150</f>
        <v>1ST QUARTER - 4TH QUARTER</v>
      </c>
      <c r="H150" s="11" t="str">
        <f t="shared" ref="H150" si="188">+F150</f>
        <v>1ST QUARTER - 4TH QUARTER</v>
      </c>
      <c r="I150" s="11" t="str">
        <f t="shared" ref="I150" si="189">+H150</f>
        <v>1ST QUARTER - 4TH QUARTER</v>
      </c>
      <c r="J150" s="11" t="s">
        <v>16</v>
      </c>
      <c r="K150" s="17">
        <f>+L150</f>
        <v>5000000</v>
      </c>
      <c r="L150" s="17">
        <v>5000000</v>
      </c>
      <c r="M150" s="17"/>
      <c r="N150" s="11"/>
    </row>
    <row r="151" spans="1:14" ht="60" x14ac:dyDescent="0.25">
      <c r="A151" s="11" t="s">
        <v>267</v>
      </c>
      <c r="B151" s="11" t="s">
        <v>268</v>
      </c>
      <c r="C151" s="11" t="s">
        <v>260</v>
      </c>
      <c r="D151" s="11" t="s">
        <v>66</v>
      </c>
      <c r="E151" s="11" t="s">
        <v>122</v>
      </c>
      <c r="F151" s="11" t="s">
        <v>67</v>
      </c>
      <c r="G151" s="11" t="str">
        <f t="shared" ref="G151" si="190">+F151</f>
        <v>1ST QUARTER</v>
      </c>
      <c r="H151" s="11" t="str">
        <f t="shared" ref="H151" si="191">+F151</f>
        <v>1ST QUARTER</v>
      </c>
      <c r="I151" s="11" t="str">
        <f t="shared" ref="I151" si="192">+H151</f>
        <v>1ST QUARTER</v>
      </c>
      <c r="J151" s="11" t="s">
        <v>16</v>
      </c>
      <c r="K151" s="17">
        <f>+L151</f>
        <v>5000000</v>
      </c>
      <c r="L151" s="17">
        <v>5000000</v>
      </c>
      <c r="M151" s="17"/>
      <c r="N151" s="11"/>
    </row>
    <row r="152" spans="1:14" ht="15" customHeight="1" x14ac:dyDescent="0.25">
      <c r="A152" s="45" t="s">
        <v>269</v>
      </c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</row>
    <row r="153" spans="1:14" ht="30" x14ac:dyDescent="0.25">
      <c r="A153" s="11" t="s">
        <v>270</v>
      </c>
      <c r="B153" s="11" t="s">
        <v>271</v>
      </c>
      <c r="C153" s="11" t="s">
        <v>272</v>
      </c>
      <c r="D153" s="11" t="s">
        <v>66</v>
      </c>
      <c r="E153" s="11" t="s">
        <v>122</v>
      </c>
      <c r="F153" s="11" t="s">
        <v>115</v>
      </c>
      <c r="G153" s="11" t="str">
        <f t="shared" ref="G153:I154" si="193">+F153</f>
        <v>2ND QUARTER</v>
      </c>
      <c r="H153" s="11" t="str">
        <f t="shared" si="193"/>
        <v>2ND QUARTER</v>
      </c>
      <c r="I153" s="11" t="str">
        <f t="shared" si="193"/>
        <v>2ND QUARTER</v>
      </c>
      <c r="J153" s="11" t="s">
        <v>16</v>
      </c>
      <c r="K153" s="17">
        <f t="shared" ref="K153:K163" si="194">+L153</f>
        <v>1800000</v>
      </c>
      <c r="L153" s="17">
        <v>1800000</v>
      </c>
      <c r="M153" s="17"/>
      <c r="N153" s="11"/>
    </row>
    <row r="154" spans="1:14" ht="30" x14ac:dyDescent="0.25">
      <c r="A154" s="11" t="s">
        <v>276</v>
      </c>
      <c r="B154" s="11" t="s">
        <v>277</v>
      </c>
      <c r="C154" s="11" t="s">
        <v>272</v>
      </c>
      <c r="D154" s="11" t="s">
        <v>66</v>
      </c>
      <c r="E154" s="11" t="s">
        <v>122</v>
      </c>
      <c r="F154" s="11" t="s">
        <v>70</v>
      </c>
      <c r="G154" s="11" t="str">
        <f t="shared" si="193"/>
        <v>1ST QUARTER - 4TH QUARTER</v>
      </c>
      <c r="H154" s="11" t="str">
        <f t="shared" si="193"/>
        <v>1ST QUARTER - 4TH QUARTER</v>
      </c>
      <c r="I154" s="11" t="str">
        <f t="shared" si="193"/>
        <v>1ST QUARTER - 4TH QUARTER</v>
      </c>
      <c r="J154" s="11" t="s">
        <v>16</v>
      </c>
      <c r="K154" s="17">
        <f t="shared" si="194"/>
        <v>1600000</v>
      </c>
      <c r="L154" s="17">
        <v>1600000</v>
      </c>
      <c r="M154" s="17"/>
      <c r="N154" s="11"/>
    </row>
    <row r="155" spans="1:14" ht="45" x14ac:dyDescent="0.25">
      <c r="A155" s="11" t="s">
        <v>273</v>
      </c>
      <c r="B155" s="11" t="s">
        <v>278</v>
      </c>
      <c r="C155" s="11" t="s">
        <v>272</v>
      </c>
      <c r="D155" s="11" t="s">
        <v>66</v>
      </c>
      <c r="E155" s="6" t="s">
        <v>15</v>
      </c>
      <c r="F155" s="11" t="s">
        <v>115</v>
      </c>
      <c r="G155" s="11" t="str">
        <f t="shared" ref="G155" si="195">+F155</f>
        <v>2ND QUARTER</v>
      </c>
      <c r="H155" s="11" t="str">
        <f t="shared" ref="H155" si="196">+G155</f>
        <v>2ND QUARTER</v>
      </c>
      <c r="I155" s="11" t="str">
        <f t="shared" ref="I155" si="197">+H155</f>
        <v>2ND QUARTER</v>
      </c>
      <c r="J155" s="11" t="s">
        <v>16</v>
      </c>
      <c r="K155" s="17">
        <f t="shared" si="194"/>
        <v>500000</v>
      </c>
      <c r="L155" s="17">
        <v>500000</v>
      </c>
      <c r="M155" s="17"/>
      <c r="N155" s="11"/>
    </row>
    <row r="156" spans="1:14" ht="75" x14ac:dyDescent="0.25">
      <c r="A156" s="11" t="s">
        <v>279</v>
      </c>
      <c r="B156" s="11" t="s">
        <v>280</v>
      </c>
      <c r="C156" s="11" t="s">
        <v>272</v>
      </c>
      <c r="D156" s="11" t="s">
        <v>66</v>
      </c>
      <c r="E156" s="11" t="s">
        <v>122</v>
      </c>
      <c r="F156" s="11" t="s">
        <v>70</v>
      </c>
      <c r="G156" s="11" t="str">
        <f t="shared" ref="G156" si="198">+F156</f>
        <v>1ST QUARTER - 4TH QUARTER</v>
      </c>
      <c r="H156" s="11" t="str">
        <f t="shared" ref="H156" si="199">+G156</f>
        <v>1ST QUARTER - 4TH QUARTER</v>
      </c>
      <c r="I156" s="11" t="str">
        <f t="shared" ref="I156" si="200">+H156</f>
        <v>1ST QUARTER - 4TH QUARTER</v>
      </c>
      <c r="J156" s="11" t="s">
        <v>16</v>
      </c>
      <c r="K156" s="17">
        <f t="shared" si="194"/>
        <v>4500000</v>
      </c>
      <c r="L156" s="17">
        <v>4500000</v>
      </c>
      <c r="M156" s="17"/>
      <c r="N156" s="11"/>
    </row>
    <row r="157" spans="1:14" ht="105" x14ac:dyDescent="0.25">
      <c r="A157" s="11" t="s">
        <v>281</v>
      </c>
      <c r="B157" s="11" t="s">
        <v>282</v>
      </c>
      <c r="C157" s="11" t="s">
        <v>272</v>
      </c>
      <c r="D157" s="11" t="s">
        <v>66</v>
      </c>
      <c r="E157" s="6" t="s">
        <v>15</v>
      </c>
      <c r="F157" s="11" t="s">
        <v>115</v>
      </c>
      <c r="G157" s="11" t="str">
        <f t="shared" ref="G157" si="201">+F157</f>
        <v>2ND QUARTER</v>
      </c>
      <c r="H157" s="11" t="str">
        <f t="shared" ref="H157" si="202">+G157</f>
        <v>2ND QUARTER</v>
      </c>
      <c r="I157" s="11" t="str">
        <f t="shared" ref="I157" si="203">+H157</f>
        <v>2ND QUARTER</v>
      </c>
      <c r="J157" s="11" t="s">
        <v>16</v>
      </c>
      <c r="K157" s="17">
        <f t="shared" si="194"/>
        <v>800000</v>
      </c>
      <c r="L157" s="17">
        <v>800000</v>
      </c>
      <c r="M157" s="17"/>
      <c r="N157" s="11"/>
    </row>
    <row r="158" spans="1:14" ht="150" x14ac:dyDescent="0.25">
      <c r="A158" s="11" t="s">
        <v>285</v>
      </c>
      <c r="B158" s="11" t="s">
        <v>284</v>
      </c>
      <c r="C158" s="11" t="s">
        <v>272</v>
      </c>
      <c r="D158" s="11" t="s">
        <v>66</v>
      </c>
      <c r="E158" s="6" t="s">
        <v>15</v>
      </c>
      <c r="F158" s="11" t="s">
        <v>70</v>
      </c>
      <c r="G158" s="11" t="str">
        <f t="shared" ref="G158" si="204">+F158</f>
        <v>1ST QUARTER - 4TH QUARTER</v>
      </c>
      <c r="H158" s="11" t="str">
        <f t="shared" ref="H158" si="205">+G158</f>
        <v>1ST QUARTER - 4TH QUARTER</v>
      </c>
      <c r="I158" s="11" t="str">
        <f t="shared" ref="I158" si="206">+H158</f>
        <v>1ST QUARTER - 4TH QUARTER</v>
      </c>
      <c r="J158" s="11" t="s">
        <v>16</v>
      </c>
      <c r="K158" s="17">
        <f t="shared" si="194"/>
        <v>500000</v>
      </c>
      <c r="L158" s="17">
        <v>500000</v>
      </c>
      <c r="M158" s="17"/>
      <c r="N158" s="11"/>
    </row>
    <row r="159" spans="1:14" ht="30" x14ac:dyDescent="0.25">
      <c r="A159" s="11" t="s">
        <v>283</v>
      </c>
      <c r="B159" s="11" t="s">
        <v>286</v>
      </c>
      <c r="C159" s="11" t="s">
        <v>272</v>
      </c>
      <c r="D159" s="11" t="s">
        <v>66</v>
      </c>
      <c r="E159" s="11" t="s">
        <v>122</v>
      </c>
      <c r="F159" s="11" t="s">
        <v>67</v>
      </c>
      <c r="G159" s="11" t="str">
        <f t="shared" ref="G159" si="207">+F159</f>
        <v>1ST QUARTER</v>
      </c>
      <c r="H159" s="11" t="str">
        <f t="shared" ref="H159" si="208">+G159</f>
        <v>1ST QUARTER</v>
      </c>
      <c r="I159" s="11" t="str">
        <f t="shared" ref="I159" si="209">+H159</f>
        <v>1ST QUARTER</v>
      </c>
      <c r="J159" s="11" t="s">
        <v>16</v>
      </c>
      <c r="K159" s="17">
        <f t="shared" si="194"/>
        <v>5000000</v>
      </c>
      <c r="L159" s="17">
        <v>5000000</v>
      </c>
      <c r="M159" s="17"/>
      <c r="N159" s="11"/>
    </row>
    <row r="160" spans="1:14" ht="30" x14ac:dyDescent="0.25">
      <c r="A160" s="11" t="s">
        <v>287</v>
      </c>
      <c r="B160" s="11" t="s">
        <v>288</v>
      </c>
      <c r="C160" s="11" t="s">
        <v>272</v>
      </c>
      <c r="D160" s="11" t="s">
        <v>66</v>
      </c>
      <c r="E160" s="11" t="s">
        <v>122</v>
      </c>
      <c r="F160" s="11" t="s">
        <v>115</v>
      </c>
      <c r="G160" s="11" t="str">
        <f t="shared" ref="G160" si="210">+F160</f>
        <v>2ND QUARTER</v>
      </c>
      <c r="H160" s="11" t="str">
        <f t="shared" ref="H160" si="211">+G160</f>
        <v>2ND QUARTER</v>
      </c>
      <c r="I160" s="11" t="str">
        <f t="shared" ref="I160" si="212">+H160</f>
        <v>2ND QUARTER</v>
      </c>
      <c r="J160" s="11" t="s">
        <v>16</v>
      </c>
      <c r="K160" s="17">
        <f t="shared" si="194"/>
        <v>5000000</v>
      </c>
      <c r="L160" s="17">
        <v>5000000</v>
      </c>
      <c r="M160" s="17"/>
      <c r="N160" s="11"/>
    </row>
    <row r="161" spans="1:14" ht="75" x14ac:dyDescent="0.25">
      <c r="A161" s="11" t="s">
        <v>289</v>
      </c>
      <c r="B161" s="11" t="s">
        <v>290</v>
      </c>
      <c r="C161" s="11" t="s">
        <v>272</v>
      </c>
      <c r="D161" s="11" t="s">
        <v>66</v>
      </c>
      <c r="E161" s="11" t="s">
        <v>122</v>
      </c>
      <c r="F161" s="11" t="s">
        <v>67</v>
      </c>
      <c r="G161" s="11" t="str">
        <f t="shared" ref="G161" si="213">+F161</f>
        <v>1ST QUARTER</v>
      </c>
      <c r="H161" s="11" t="str">
        <f t="shared" ref="H161" si="214">+G161</f>
        <v>1ST QUARTER</v>
      </c>
      <c r="I161" s="11" t="str">
        <f t="shared" ref="I161" si="215">+H161</f>
        <v>1ST QUARTER</v>
      </c>
      <c r="J161" s="11" t="s">
        <v>16</v>
      </c>
      <c r="K161" s="17">
        <f t="shared" si="194"/>
        <v>2500000</v>
      </c>
      <c r="L161" s="17">
        <v>2500000</v>
      </c>
      <c r="M161" s="17"/>
      <c r="N161" s="11"/>
    </row>
    <row r="162" spans="1:14" ht="45" x14ac:dyDescent="0.25">
      <c r="A162" s="11" t="s">
        <v>291</v>
      </c>
      <c r="B162" s="11" t="s">
        <v>292</v>
      </c>
      <c r="C162" s="11" t="s">
        <v>272</v>
      </c>
      <c r="D162" s="11" t="s">
        <v>66</v>
      </c>
      <c r="E162" s="11" t="s">
        <v>122</v>
      </c>
      <c r="F162" s="11" t="s">
        <v>115</v>
      </c>
      <c r="G162" s="11" t="str">
        <f t="shared" ref="G162" si="216">+F162</f>
        <v>2ND QUARTER</v>
      </c>
      <c r="H162" s="11" t="str">
        <f t="shared" ref="H162" si="217">+G162</f>
        <v>2ND QUARTER</v>
      </c>
      <c r="I162" s="11" t="str">
        <f t="shared" ref="I162" si="218">+H162</f>
        <v>2ND QUARTER</v>
      </c>
      <c r="J162" s="11" t="s">
        <v>16</v>
      </c>
      <c r="K162" s="17">
        <f t="shared" si="194"/>
        <v>1500000</v>
      </c>
      <c r="L162" s="17">
        <v>1500000</v>
      </c>
      <c r="M162" s="17"/>
      <c r="N162" s="11"/>
    </row>
    <row r="163" spans="1:14" ht="45" x14ac:dyDescent="0.25">
      <c r="A163" s="11" t="s">
        <v>293</v>
      </c>
      <c r="B163" s="11" t="s">
        <v>294</v>
      </c>
      <c r="C163" s="11" t="s">
        <v>272</v>
      </c>
      <c r="D163" s="11" t="s">
        <v>66</v>
      </c>
      <c r="E163" s="11" t="s">
        <v>122</v>
      </c>
      <c r="F163" s="11" t="s">
        <v>67</v>
      </c>
      <c r="G163" s="11" t="str">
        <f t="shared" ref="G163" si="219">+F163</f>
        <v>1ST QUARTER</v>
      </c>
      <c r="H163" s="11" t="str">
        <f t="shared" ref="H163" si="220">+G163</f>
        <v>1ST QUARTER</v>
      </c>
      <c r="I163" s="11" t="str">
        <f t="shared" ref="I163" si="221">+H163</f>
        <v>1ST QUARTER</v>
      </c>
      <c r="J163" s="11" t="s">
        <v>16</v>
      </c>
      <c r="K163" s="17">
        <f t="shared" si="194"/>
        <v>6000000</v>
      </c>
      <c r="L163" s="17">
        <v>6000000</v>
      </c>
      <c r="M163" s="17"/>
      <c r="N163" s="11"/>
    </row>
    <row r="164" spans="1:14" ht="45" x14ac:dyDescent="0.25">
      <c r="A164" s="11" t="s">
        <v>295</v>
      </c>
      <c r="B164" s="11" t="s">
        <v>296</v>
      </c>
      <c r="C164" s="11" t="s">
        <v>272</v>
      </c>
      <c r="D164" s="11" t="s">
        <v>66</v>
      </c>
      <c r="E164" s="11" t="s">
        <v>122</v>
      </c>
      <c r="F164" s="11" t="s">
        <v>115</v>
      </c>
      <c r="G164" s="11" t="str">
        <f t="shared" ref="G164" si="222">+F164</f>
        <v>2ND QUARTER</v>
      </c>
      <c r="H164" s="11" t="str">
        <f t="shared" ref="H164" si="223">+G164</f>
        <v>2ND QUARTER</v>
      </c>
      <c r="I164" s="11" t="str">
        <f t="shared" ref="I164" si="224">+H164</f>
        <v>2ND QUARTER</v>
      </c>
      <c r="J164" s="11" t="s">
        <v>16</v>
      </c>
      <c r="K164" s="17">
        <f>+M164</f>
        <v>6000000</v>
      </c>
      <c r="L164" s="17"/>
      <c r="M164" s="17">
        <v>6000000</v>
      </c>
      <c r="N164" s="11"/>
    </row>
    <row r="165" spans="1:14" ht="30" x14ac:dyDescent="0.25">
      <c r="A165" s="11" t="s">
        <v>297</v>
      </c>
      <c r="B165" s="11" t="s">
        <v>298</v>
      </c>
      <c r="C165" s="11" t="s">
        <v>272</v>
      </c>
      <c r="D165" s="11" t="s">
        <v>66</v>
      </c>
      <c r="E165" s="11" t="s">
        <v>122</v>
      </c>
      <c r="F165" s="11" t="s">
        <v>115</v>
      </c>
      <c r="G165" s="11" t="str">
        <f t="shared" ref="G165" si="225">+F165</f>
        <v>2ND QUARTER</v>
      </c>
      <c r="H165" s="11" t="str">
        <f t="shared" ref="H165" si="226">+G165</f>
        <v>2ND QUARTER</v>
      </c>
      <c r="I165" s="11" t="str">
        <f t="shared" ref="I165" si="227">+H165</f>
        <v>2ND QUARTER</v>
      </c>
      <c r="J165" s="11" t="s">
        <v>16</v>
      </c>
      <c r="K165" s="17">
        <f>+M165</f>
        <v>19000000</v>
      </c>
      <c r="L165" s="17"/>
      <c r="M165" s="17">
        <v>19000000</v>
      </c>
      <c r="N165" s="11"/>
    </row>
    <row r="166" spans="1:14" ht="90" x14ac:dyDescent="0.25">
      <c r="A166" s="11" t="s">
        <v>299</v>
      </c>
      <c r="B166" s="11" t="s">
        <v>300</v>
      </c>
      <c r="C166" s="11" t="s">
        <v>272</v>
      </c>
      <c r="D166" s="11" t="s">
        <v>66</v>
      </c>
      <c r="E166" s="11" t="s">
        <v>122</v>
      </c>
      <c r="F166" s="11" t="s">
        <v>115</v>
      </c>
      <c r="G166" s="11" t="str">
        <f t="shared" ref="G166" si="228">+F166</f>
        <v>2ND QUARTER</v>
      </c>
      <c r="H166" s="11" t="str">
        <f t="shared" ref="H166" si="229">+G166</f>
        <v>2ND QUARTER</v>
      </c>
      <c r="I166" s="11" t="str">
        <f t="shared" ref="I166" si="230">+H166</f>
        <v>2ND QUARTER</v>
      </c>
      <c r="J166" s="11" t="s">
        <v>16</v>
      </c>
      <c r="K166" s="17">
        <f>+M166</f>
        <v>35000000</v>
      </c>
      <c r="L166" s="17"/>
      <c r="M166" s="17">
        <v>35000000</v>
      </c>
      <c r="N166" s="11"/>
    </row>
    <row r="167" spans="1:14" ht="45" x14ac:dyDescent="0.25">
      <c r="A167" s="11" t="s">
        <v>301</v>
      </c>
      <c r="B167" s="11" t="s">
        <v>302</v>
      </c>
      <c r="C167" s="11" t="s">
        <v>272</v>
      </c>
      <c r="D167" s="11" t="s">
        <v>66</v>
      </c>
      <c r="E167" s="11" t="s">
        <v>122</v>
      </c>
      <c r="F167" s="11" t="s">
        <v>115</v>
      </c>
      <c r="G167" s="11" t="str">
        <f t="shared" ref="G167" si="231">+F167</f>
        <v>2ND QUARTER</v>
      </c>
      <c r="H167" s="11" t="str">
        <f t="shared" ref="H167" si="232">+G167</f>
        <v>2ND QUARTER</v>
      </c>
      <c r="I167" s="11" t="str">
        <f t="shared" ref="I167" si="233">+H167</f>
        <v>2ND QUARTER</v>
      </c>
      <c r="J167" s="11" t="s">
        <v>16</v>
      </c>
      <c r="K167" s="17">
        <f>+M167</f>
        <v>6700000</v>
      </c>
      <c r="L167" s="17"/>
      <c r="M167" s="17">
        <v>6700000</v>
      </c>
      <c r="N167" s="11"/>
    </row>
    <row r="168" spans="1:14" ht="71.25" customHeight="1" x14ac:dyDescent="0.25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7"/>
      <c r="L168" s="17"/>
      <c r="M168" s="17"/>
      <c r="N168" s="11"/>
    </row>
    <row r="169" spans="1:14" ht="15" customHeight="1" x14ac:dyDescent="0.25">
      <c r="A169" s="45" t="s">
        <v>303</v>
      </c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</row>
    <row r="170" spans="1:14" ht="45" x14ac:dyDescent="0.25">
      <c r="A170" s="11" t="s">
        <v>45</v>
      </c>
      <c r="B170" s="11" t="s">
        <v>304</v>
      </c>
      <c r="C170" s="11" t="s">
        <v>44</v>
      </c>
      <c r="D170" s="11" t="s">
        <v>66</v>
      </c>
      <c r="E170" s="6" t="s">
        <v>15</v>
      </c>
      <c r="F170" s="11" t="s">
        <v>67</v>
      </c>
      <c r="G170" s="11" t="str">
        <f t="shared" ref="G170:I171" si="234">+F170</f>
        <v>1ST QUARTER</v>
      </c>
      <c r="H170" s="11" t="str">
        <f t="shared" si="234"/>
        <v>1ST QUARTER</v>
      </c>
      <c r="I170" s="11" t="str">
        <f t="shared" si="234"/>
        <v>1ST QUARTER</v>
      </c>
      <c r="J170" s="11" t="s">
        <v>16</v>
      </c>
      <c r="K170" s="17">
        <f>+M170</f>
        <v>146000</v>
      </c>
      <c r="L170" s="17"/>
      <c r="M170" s="17">
        <v>146000</v>
      </c>
      <c r="N170" s="11"/>
    </row>
    <row r="171" spans="1:14" ht="60" x14ac:dyDescent="0.25">
      <c r="A171" s="11" t="s">
        <v>306</v>
      </c>
      <c r="B171" s="11" t="s">
        <v>307</v>
      </c>
      <c r="C171" s="11" t="s">
        <v>44</v>
      </c>
      <c r="D171" s="11" t="s">
        <v>66</v>
      </c>
      <c r="E171" s="6" t="s">
        <v>15</v>
      </c>
      <c r="F171" s="11" t="s">
        <v>74</v>
      </c>
      <c r="G171" s="11" t="str">
        <f t="shared" si="234"/>
        <v>4TH QUARTER</v>
      </c>
      <c r="H171" s="11" t="str">
        <f t="shared" si="234"/>
        <v>4TH QUARTER</v>
      </c>
      <c r="I171" s="11" t="str">
        <f t="shared" si="234"/>
        <v>4TH QUARTER</v>
      </c>
      <c r="J171" s="11" t="s">
        <v>16</v>
      </c>
      <c r="K171" s="17">
        <f>+M171</f>
        <v>500000</v>
      </c>
      <c r="L171" s="17"/>
      <c r="M171" s="17">
        <v>500000</v>
      </c>
      <c r="N171" s="11"/>
    </row>
    <row r="172" spans="1:14" ht="15" customHeight="1" x14ac:dyDescent="0.25">
      <c r="A172" s="45" t="s">
        <v>308</v>
      </c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</row>
    <row r="173" spans="1:14" s="18" customFormat="1" ht="75" x14ac:dyDescent="0.25">
      <c r="A173" s="11" t="s">
        <v>309</v>
      </c>
      <c r="B173" s="11" t="s">
        <v>311</v>
      </c>
      <c r="C173" s="11" t="s">
        <v>310</v>
      </c>
      <c r="D173" s="11" t="s">
        <v>66</v>
      </c>
      <c r="E173" s="6" t="s">
        <v>15</v>
      </c>
      <c r="F173" s="11" t="s">
        <v>78</v>
      </c>
      <c r="G173" s="11" t="str">
        <f t="shared" ref="G173:I173" si="235">+F173</f>
        <v>3RD QUARTER</v>
      </c>
      <c r="H173" s="11" t="str">
        <f t="shared" si="235"/>
        <v>3RD QUARTER</v>
      </c>
      <c r="I173" s="11" t="str">
        <f t="shared" si="235"/>
        <v>3RD QUARTER</v>
      </c>
      <c r="J173" s="11" t="s">
        <v>16</v>
      </c>
      <c r="K173" s="17">
        <f t="shared" ref="K173:K196" si="236">+L173</f>
        <v>300000</v>
      </c>
      <c r="L173" s="17">
        <v>300000</v>
      </c>
      <c r="M173" s="17"/>
      <c r="N173" s="11"/>
    </row>
    <row r="174" spans="1:14" s="18" customFormat="1" ht="45" x14ac:dyDescent="0.25">
      <c r="A174" s="11" t="s">
        <v>312</v>
      </c>
      <c r="B174" s="11" t="s">
        <v>313</v>
      </c>
      <c r="C174" s="11" t="s">
        <v>310</v>
      </c>
      <c r="D174" s="11" t="s">
        <v>66</v>
      </c>
      <c r="E174" s="6" t="s">
        <v>15</v>
      </c>
      <c r="F174" s="11" t="s">
        <v>74</v>
      </c>
      <c r="G174" s="11" t="str">
        <f t="shared" ref="G174" si="237">+F174</f>
        <v>4TH QUARTER</v>
      </c>
      <c r="H174" s="11" t="str">
        <f t="shared" ref="H174" si="238">+G174</f>
        <v>4TH QUARTER</v>
      </c>
      <c r="I174" s="11" t="str">
        <f t="shared" ref="I174" si="239">+H174</f>
        <v>4TH QUARTER</v>
      </c>
      <c r="J174" s="11" t="s">
        <v>16</v>
      </c>
      <c r="K174" s="17">
        <f t="shared" si="236"/>
        <v>250000</v>
      </c>
      <c r="L174" s="17">
        <v>250000</v>
      </c>
      <c r="M174" s="17"/>
      <c r="N174" s="11"/>
    </row>
    <row r="175" spans="1:14" s="18" customFormat="1" ht="60" x14ac:dyDescent="0.25">
      <c r="A175" s="11" t="s">
        <v>314</v>
      </c>
      <c r="B175" s="11" t="s">
        <v>337</v>
      </c>
      <c r="C175" s="11" t="s">
        <v>310</v>
      </c>
      <c r="D175" s="11" t="s">
        <v>66</v>
      </c>
      <c r="E175" s="6" t="s">
        <v>15</v>
      </c>
      <c r="F175" s="11" t="s">
        <v>115</v>
      </c>
      <c r="G175" s="11" t="str">
        <f t="shared" ref="G175" si="240">+F175</f>
        <v>2ND QUARTER</v>
      </c>
      <c r="H175" s="11" t="str">
        <f t="shared" ref="H175" si="241">+G175</f>
        <v>2ND QUARTER</v>
      </c>
      <c r="I175" s="11" t="str">
        <f t="shared" ref="I175" si="242">+H175</f>
        <v>2ND QUARTER</v>
      </c>
      <c r="J175" s="11" t="s">
        <v>16</v>
      </c>
      <c r="K175" s="17">
        <f t="shared" si="236"/>
        <v>200000</v>
      </c>
      <c r="L175" s="17">
        <v>200000</v>
      </c>
      <c r="M175" s="17"/>
      <c r="N175" s="11"/>
    </row>
    <row r="176" spans="1:14" s="18" customFormat="1" ht="60" x14ac:dyDescent="0.25">
      <c r="A176" s="11" t="s">
        <v>315</v>
      </c>
      <c r="B176" s="11" t="s">
        <v>338</v>
      </c>
      <c r="C176" s="11" t="s">
        <v>310</v>
      </c>
      <c r="D176" s="11" t="s">
        <v>66</v>
      </c>
      <c r="E176" s="6" t="s">
        <v>15</v>
      </c>
      <c r="F176" s="11" t="s">
        <v>74</v>
      </c>
      <c r="G176" s="11" t="str">
        <f t="shared" ref="G176:G179" si="243">+F176</f>
        <v>4TH QUARTER</v>
      </c>
      <c r="H176" s="11" t="str">
        <f t="shared" ref="H176:H179" si="244">+G176</f>
        <v>4TH QUARTER</v>
      </c>
      <c r="I176" s="11" t="str">
        <f t="shared" ref="I176:I179" si="245">+H176</f>
        <v>4TH QUARTER</v>
      </c>
      <c r="J176" s="11" t="s">
        <v>16</v>
      </c>
      <c r="K176" s="17">
        <f t="shared" si="236"/>
        <v>200000</v>
      </c>
      <c r="L176" s="17">
        <v>200000</v>
      </c>
      <c r="M176" s="17"/>
      <c r="N176" s="11"/>
    </row>
    <row r="177" spans="1:14" s="18" customFormat="1" ht="60" x14ac:dyDescent="0.25">
      <c r="A177" s="11" t="s">
        <v>316</v>
      </c>
      <c r="B177" s="11" t="s">
        <v>339</v>
      </c>
      <c r="C177" s="11" t="s">
        <v>310</v>
      </c>
      <c r="D177" s="11" t="s">
        <v>66</v>
      </c>
      <c r="E177" s="6" t="s">
        <v>15</v>
      </c>
      <c r="F177" s="11" t="s">
        <v>70</v>
      </c>
      <c r="G177" s="11" t="str">
        <f t="shared" si="243"/>
        <v>1ST QUARTER - 4TH QUARTER</v>
      </c>
      <c r="H177" s="11" t="str">
        <f t="shared" si="244"/>
        <v>1ST QUARTER - 4TH QUARTER</v>
      </c>
      <c r="I177" s="11" t="str">
        <f t="shared" si="245"/>
        <v>1ST QUARTER - 4TH QUARTER</v>
      </c>
      <c r="J177" s="11" t="s">
        <v>16</v>
      </c>
      <c r="K177" s="17">
        <f t="shared" si="236"/>
        <v>300000</v>
      </c>
      <c r="L177" s="17">
        <v>300000</v>
      </c>
      <c r="M177" s="17"/>
      <c r="N177" s="11"/>
    </row>
    <row r="178" spans="1:14" s="18" customFormat="1" ht="75" x14ac:dyDescent="0.25">
      <c r="A178" s="11" t="s">
        <v>317</v>
      </c>
      <c r="B178" s="11" t="s">
        <v>340</v>
      </c>
      <c r="C178" s="11" t="s">
        <v>310</v>
      </c>
      <c r="D178" s="11" t="s">
        <v>66</v>
      </c>
      <c r="E178" s="6" t="s">
        <v>15</v>
      </c>
      <c r="F178" s="11" t="s">
        <v>67</v>
      </c>
      <c r="G178" s="11" t="str">
        <f t="shared" si="243"/>
        <v>1ST QUARTER</v>
      </c>
      <c r="H178" s="11" t="str">
        <f t="shared" si="244"/>
        <v>1ST QUARTER</v>
      </c>
      <c r="I178" s="11" t="str">
        <f t="shared" si="245"/>
        <v>1ST QUARTER</v>
      </c>
      <c r="J178" s="11" t="s">
        <v>16</v>
      </c>
      <c r="K178" s="17">
        <f t="shared" si="236"/>
        <v>700000</v>
      </c>
      <c r="L178" s="17">
        <v>700000</v>
      </c>
      <c r="M178" s="17"/>
      <c r="N178" s="11"/>
    </row>
    <row r="179" spans="1:14" s="18" customFormat="1" ht="45" x14ac:dyDescent="0.25">
      <c r="A179" s="11" t="s">
        <v>318</v>
      </c>
      <c r="B179" s="11" t="s">
        <v>341</v>
      </c>
      <c r="C179" s="11" t="s">
        <v>310</v>
      </c>
      <c r="D179" s="11" t="s">
        <v>66</v>
      </c>
      <c r="E179" s="6" t="s">
        <v>15</v>
      </c>
      <c r="F179" s="11" t="s">
        <v>78</v>
      </c>
      <c r="G179" s="11" t="str">
        <f t="shared" si="243"/>
        <v>3RD QUARTER</v>
      </c>
      <c r="H179" s="11" t="str">
        <f t="shared" si="244"/>
        <v>3RD QUARTER</v>
      </c>
      <c r="I179" s="11" t="str">
        <f t="shared" si="245"/>
        <v>3RD QUARTER</v>
      </c>
      <c r="J179" s="11" t="s">
        <v>16</v>
      </c>
      <c r="K179" s="17">
        <f t="shared" si="236"/>
        <v>400000</v>
      </c>
      <c r="L179" s="17">
        <v>400000</v>
      </c>
      <c r="M179" s="17"/>
      <c r="N179" s="11"/>
    </row>
    <row r="180" spans="1:14" s="18" customFormat="1" ht="60" x14ac:dyDescent="0.25">
      <c r="A180" s="11" t="s">
        <v>319</v>
      </c>
      <c r="B180" s="11" t="s">
        <v>342</v>
      </c>
      <c r="C180" s="11" t="s">
        <v>310</v>
      </c>
      <c r="D180" s="11" t="s">
        <v>66</v>
      </c>
      <c r="E180" s="6" t="s">
        <v>15</v>
      </c>
      <c r="F180" s="11" t="s">
        <v>78</v>
      </c>
      <c r="G180" s="11" t="str">
        <f t="shared" ref="G180" si="246">+F180</f>
        <v>3RD QUARTER</v>
      </c>
      <c r="H180" s="11" t="str">
        <f t="shared" ref="H180" si="247">+G180</f>
        <v>3RD QUARTER</v>
      </c>
      <c r="I180" s="11" t="str">
        <f t="shared" ref="I180" si="248">+H180</f>
        <v>3RD QUARTER</v>
      </c>
      <c r="J180" s="11" t="s">
        <v>16</v>
      </c>
      <c r="K180" s="17">
        <f t="shared" si="236"/>
        <v>300000</v>
      </c>
      <c r="L180" s="17">
        <v>300000</v>
      </c>
      <c r="M180" s="17"/>
      <c r="N180" s="11"/>
    </row>
    <row r="181" spans="1:14" s="18" customFormat="1" ht="45" x14ac:dyDescent="0.25">
      <c r="A181" s="11" t="s">
        <v>320</v>
      </c>
      <c r="B181" s="11" t="s">
        <v>343</v>
      </c>
      <c r="C181" s="11" t="s">
        <v>310</v>
      </c>
      <c r="D181" s="11" t="s">
        <v>66</v>
      </c>
      <c r="E181" s="6" t="s">
        <v>15</v>
      </c>
      <c r="F181" s="11" t="s">
        <v>78</v>
      </c>
      <c r="G181" s="11" t="str">
        <f t="shared" ref="G181" si="249">+F181</f>
        <v>3RD QUARTER</v>
      </c>
      <c r="H181" s="11" t="str">
        <f t="shared" ref="H181" si="250">+G181</f>
        <v>3RD QUARTER</v>
      </c>
      <c r="I181" s="11" t="str">
        <f t="shared" ref="I181" si="251">+H181</f>
        <v>3RD QUARTER</v>
      </c>
      <c r="J181" s="11" t="s">
        <v>16</v>
      </c>
      <c r="K181" s="17">
        <f t="shared" si="236"/>
        <v>200000</v>
      </c>
      <c r="L181" s="17">
        <v>200000</v>
      </c>
      <c r="M181" s="17"/>
      <c r="N181" s="11"/>
    </row>
    <row r="182" spans="1:14" s="18" customFormat="1" ht="75" x14ac:dyDescent="0.25">
      <c r="A182" s="11" t="s">
        <v>321</v>
      </c>
      <c r="B182" s="11" t="s">
        <v>344</v>
      </c>
      <c r="C182" s="11" t="s">
        <v>310</v>
      </c>
      <c r="D182" s="11" t="s">
        <v>66</v>
      </c>
      <c r="E182" s="6" t="s">
        <v>15</v>
      </c>
      <c r="F182" s="11" t="s">
        <v>70</v>
      </c>
      <c r="G182" s="11" t="str">
        <f t="shared" ref="G182:G183" si="252">+F182</f>
        <v>1ST QUARTER - 4TH QUARTER</v>
      </c>
      <c r="H182" s="11" t="str">
        <f t="shared" ref="H182:H183" si="253">+G182</f>
        <v>1ST QUARTER - 4TH QUARTER</v>
      </c>
      <c r="I182" s="11" t="str">
        <f t="shared" ref="I182:I183" si="254">+H182</f>
        <v>1ST QUARTER - 4TH QUARTER</v>
      </c>
      <c r="J182" s="11" t="s">
        <v>16</v>
      </c>
      <c r="K182" s="17">
        <f t="shared" si="236"/>
        <v>450000</v>
      </c>
      <c r="L182" s="17">
        <v>450000</v>
      </c>
      <c r="M182" s="17"/>
      <c r="N182" s="11"/>
    </row>
    <row r="183" spans="1:14" s="18" customFormat="1" ht="90" x14ac:dyDescent="0.25">
      <c r="A183" s="11" t="s">
        <v>322</v>
      </c>
      <c r="B183" s="11" t="s">
        <v>345</v>
      </c>
      <c r="C183" s="11" t="s">
        <v>310</v>
      </c>
      <c r="D183" s="11" t="s">
        <v>66</v>
      </c>
      <c r="E183" s="6" t="s">
        <v>15</v>
      </c>
      <c r="F183" s="11" t="s">
        <v>78</v>
      </c>
      <c r="G183" s="11" t="str">
        <f t="shared" si="252"/>
        <v>3RD QUARTER</v>
      </c>
      <c r="H183" s="11" t="str">
        <f t="shared" si="253"/>
        <v>3RD QUARTER</v>
      </c>
      <c r="I183" s="11" t="str">
        <f t="shared" si="254"/>
        <v>3RD QUARTER</v>
      </c>
      <c r="J183" s="11" t="s">
        <v>16</v>
      </c>
      <c r="K183" s="17">
        <f t="shared" si="236"/>
        <v>100000</v>
      </c>
      <c r="L183" s="17">
        <v>100000</v>
      </c>
      <c r="M183" s="17"/>
      <c r="N183" s="11"/>
    </row>
    <row r="184" spans="1:14" s="18" customFormat="1" ht="75" x14ac:dyDescent="0.25">
      <c r="A184" s="11" t="s">
        <v>323</v>
      </c>
      <c r="B184" s="11" t="s">
        <v>346</v>
      </c>
      <c r="C184" s="11" t="s">
        <v>310</v>
      </c>
      <c r="D184" s="11" t="s">
        <v>66</v>
      </c>
      <c r="E184" s="6" t="s">
        <v>15</v>
      </c>
      <c r="F184" s="11" t="s">
        <v>78</v>
      </c>
      <c r="G184" s="11" t="str">
        <f t="shared" ref="G184:G192" si="255">+F184</f>
        <v>3RD QUARTER</v>
      </c>
      <c r="H184" s="11" t="str">
        <f t="shared" ref="H184:H192" si="256">+G184</f>
        <v>3RD QUARTER</v>
      </c>
      <c r="I184" s="11" t="str">
        <f t="shared" ref="I184:I192" si="257">+H184</f>
        <v>3RD QUARTER</v>
      </c>
      <c r="J184" s="11" t="s">
        <v>16</v>
      </c>
      <c r="K184" s="17">
        <f t="shared" si="236"/>
        <v>200000</v>
      </c>
      <c r="L184" s="17">
        <v>200000</v>
      </c>
      <c r="M184" s="17"/>
      <c r="N184" s="11"/>
    </row>
    <row r="185" spans="1:14" s="18" customFormat="1" ht="75" x14ac:dyDescent="0.25">
      <c r="A185" s="11" t="s">
        <v>324</v>
      </c>
      <c r="B185" s="11" t="s">
        <v>347</v>
      </c>
      <c r="C185" s="11" t="s">
        <v>310</v>
      </c>
      <c r="D185" s="11" t="s">
        <v>66</v>
      </c>
      <c r="E185" s="6" t="s">
        <v>15</v>
      </c>
      <c r="F185" s="11" t="s">
        <v>78</v>
      </c>
      <c r="G185" s="11" t="str">
        <f t="shared" si="255"/>
        <v>3RD QUARTER</v>
      </c>
      <c r="H185" s="11" t="str">
        <f t="shared" si="256"/>
        <v>3RD QUARTER</v>
      </c>
      <c r="I185" s="11" t="str">
        <f t="shared" si="257"/>
        <v>3RD QUARTER</v>
      </c>
      <c r="J185" s="11" t="s">
        <v>16</v>
      </c>
      <c r="K185" s="17">
        <f t="shared" si="236"/>
        <v>200000</v>
      </c>
      <c r="L185" s="17">
        <v>200000</v>
      </c>
      <c r="M185" s="17"/>
      <c r="N185" s="11"/>
    </row>
    <row r="186" spans="1:14" s="18" customFormat="1" ht="90" x14ac:dyDescent="0.25">
      <c r="A186" s="11" t="s">
        <v>326</v>
      </c>
      <c r="B186" s="11" t="s">
        <v>348</v>
      </c>
      <c r="C186" s="11" t="s">
        <v>310</v>
      </c>
      <c r="D186" s="11" t="s">
        <v>66</v>
      </c>
      <c r="E186" s="6" t="s">
        <v>15</v>
      </c>
      <c r="F186" s="11" t="s">
        <v>78</v>
      </c>
      <c r="G186" s="11" t="str">
        <f t="shared" si="255"/>
        <v>3RD QUARTER</v>
      </c>
      <c r="H186" s="11" t="str">
        <f t="shared" si="256"/>
        <v>3RD QUARTER</v>
      </c>
      <c r="I186" s="11" t="str">
        <f t="shared" si="257"/>
        <v>3RD QUARTER</v>
      </c>
      <c r="J186" s="11" t="s">
        <v>16</v>
      </c>
      <c r="K186" s="17">
        <f t="shared" si="236"/>
        <v>300000</v>
      </c>
      <c r="L186" s="17">
        <v>300000</v>
      </c>
      <c r="M186" s="17"/>
      <c r="N186" s="11"/>
    </row>
    <row r="187" spans="1:14" s="18" customFormat="1" ht="75" x14ac:dyDescent="0.25">
      <c r="A187" s="11" t="s">
        <v>327</v>
      </c>
      <c r="B187" s="11" t="s">
        <v>349</v>
      </c>
      <c r="C187" s="11" t="s">
        <v>310</v>
      </c>
      <c r="D187" s="11" t="s">
        <v>66</v>
      </c>
      <c r="E187" s="6" t="s">
        <v>15</v>
      </c>
      <c r="F187" s="11" t="s">
        <v>78</v>
      </c>
      <c r="G187" s="11" t="str">
        <f t="shared" si="255"/>
        <v>3RD QUARTER</v>
      </c>
      <c r="H187" s="11" t="str">
        <f t="shared" si="256"/>
        <v>3RD QUARTER</v>
      </c>
      <c r="I187" s="11" t="str">
        <f t="shared" si="257"/>
        <v>3RD QUARTER</v>
      </c>
      <c r="J187" s="11" t="s">
        <v>16</v>
      </c>
      <c r="K187" s="17">
        <f t="shared" si="236"/>
        <v>300000</v>
      </c>
      <c r="L187" s="17">
        <v>300000</v>
      </c>
      <c r="M187" s="17"/>
      <c r="N187" s="11"/>
    </row>
    <row r="188" spans="1:14" s="18" customFormat="1" ht="45" x14ac:dyDescent="0.25">
      <c r="A188" s="11" t="s">
        <v>328</v>
      </c>
      <c r="B188" s="11" t="s">
        <v>350</v>
      </c>
      <c r="C188" s="11" t="s">
        <v>310</v>
      </c>
      <c r="D188" s="11" t="s">
        <v>66</v>
      </c>
      <c r="E188" s="6" t="s">
        <v>15</v>
      </c>
      <c r="F188" s="11" t="s">
        <v>67</v>
      </c>
      <c r="G188" s="11" t="str">
        <f t="shared" si="255"/>
        <v>1ST QUARTER</v>
      </c>
      <c r="H188" s="11" t="str">
        <f t="shared" si="256"/>
        <v>1ST QUARTER</v>
      </c>
      <c r="I188" s="11" t="str">
        <f t="shared" si="257"/>
        <v>1ST QUARTER</v>
      </c>
      <c r="J188" s="11" t="s">
        <v>16</v>
      </c>
      <c r="K188" s="17">
        <f t="shared" si="236"/>
        <v>300000</v>
      </c>
      <c r="L188" s="17">
        <v>300000</v>
      </c>
      <c r="M188" s="17"/>
      <c r="N188" s="11"/>
    </row>
    <row r="189" spans="1:14" s="18" customFormat="1" ht="45" x14ac:dyDescent="0.25">
      <c r="A189" s="11" t="s">
        <v>329</v>
      </c>
      <c r="B189" s="11" t="s">
        <v>351</v>
      </c>
      <c r="C189" s="11" t="s">
        <v>310</v>
      </c>
      <c r="D189" s="11" t="s">
        <v>66</v>
      </c>
      <c r="E189" s="6" t="s">
        <v>15</v>
      </c>
      <c r="F189" s="11" t="s">
        <v>78</v>
      </c>
      <c r="G189" s="11" t="str">
        <f t="shared" si="255"/>
        <v>3RD QUARTER</v>
      </c>
      <c r="H189" s="11" t="str">
        <f t="shared" si="256"/>
        <v>3RD QUARTER</v>
      </c>
      <c r="I189" s="11" t="str">
        <f t="shared" si="257"/>
        <v>3RD QUARTER</v>
      </c>
      <c r="J189" s="11" t="s">
        <v>16</v>
      </c>
      <c r="K189" s="17">
        <f t="shared" si="236"/>
        <v>100000</v>
      </c>
      <c r="L189" s="17">
        <v>100000</v>
      </c>
      <c r="M189" s="17"/>
      <c r="N189" s="11"/>
    </row>
    <row r="190" spans="1:14" s="18" customFormat="1" ht="45" x14ac:dyDescent="0.25">
      <c r="A190" s="11" t="s">
        <v>330</v>
      </c>
      <c r="B190" s="11" t="s">
        <v>352</v>
      </c>
      <c r="C190" s="11" t="s">
        <v>310</v>
      </c>
      <c r="D190" s="11" t="s">
        <v>66</v>
      </c>
      <c r="E190" s="6" t="s">
        <v>15</v>
      </c>
      <c r="F190" s="11" t="s">
        <v>78</v>
      </c>
      <c r="G190" s="11" t="str">
        <f t="shared" si="255"/>
        <v>3RD QUARTER</v>
      </c>
      <c r="H190" s="11" t="str">
        <f t="shared" si="256"/>
        <v>3RD QUARTER</v>
      </c>
      <c r="I190" s="11" t="str">
        <f t="shared" si="257"/>
        <v>3RD QUARTER</v>
      </c>
      <c r="J190" s="11" t="s">
        <v>16</v>
      </c>
      <c r="K190" s="17">
        <f t="shared" si="236"/>
        <v>100000</v>
      </c>
      <c r="L190" s="17">
        <v>100000</v>
      </c>
      <c r="M190" s="17"/>
      <c r="N190" s="11"/>
    </row>
    <row r="191" spans="1:14" s="18" customFormat="1" ht="75" x14ac:dyDescent="0.25">
      <c r="A191" s="11" t="s">
        <v>331</v>
      </c>
      <c r="B191" s="11" t="s">
        <v>353</v>
      </c>
      <c r="C191" s="11" t="s">
        <v>310</v>
      </c>
      <c r="D191" s="11" t="s">
        <v>66</v>
      </c>
      <c r="E191" s="6" t="s">
        <v>15</v>
      </c>
      <c r="F191" s="11" t="s">
        <v>115</v>
      </c>
      <c r="G191" s="11" t="str">
        <f t="shared" si="255"/>
        <v>2ND QUARTER</v>
      </c>
      <c r="H191" s="11" t="str">
        <f t="shared" si="256"/>
        <v>2ND QUARTER</v>
      </c>
      <c r="I191" s="11" t="str">
        <f t="shared" si="257"/>
        <v>2ND QUARTER</v>
      </c>
      <c r="J191" s="11" t="s">
        <v>16</v>
      </c>
      <c r="K191" s="17">
        <f t="shared" si="236"/>
        <v>250000</v>
      </c>
      <c r="L191" s="17">
        <v>250000</v>
      </c>
      <c r="M191" s="17"/>
      <c r="N191" s="11"/>
    </row>
    <row r="192" spans="1:14" s="18" customFormat="1" ht="75" x14ac:dyDescent="0.25">
      <c r="A192" s="11" t="s">
        <v>332</v>
      </c>
      <c r="B192" s="11" t="s">
        <v>354</v>
      </c>
      <c r="C192" s="11" t="s">
        <v>310</v>
      </c>
      <c r="D192" s="11" t="s">
        <v>66</v>
      </c>
      <c r="E192" s="6" t="s">
        <v>15</v>
      </c>
      <c r="F192" s="11" t="s">
        <v>78</v>
      </c>
      <c r="G192" s="11" t="str">
        <f t="shared" si="255"/>
        <v>3RD QUARTER</v>
      </c>
      <c r="H192" s="11" t="str">
        <f t="shared" si="256"/>
        <v>3RD QUARTER</v>
      </c>
      <c r="I192" s="11" t="str">
        <f t="shared" si="257"/>
        <v>3RD QUARTER</v>
      </c>
      <c r="J192" s="11" t="s">
        <v>16</v>
      </c>
      <c r="K192" s="17">
        <f t="shared" si="236"/>
        <v>150000</v>
      </c>
      <c r="L192" s="17">
        <v>150000</v>
      </c>
      <c r="M192" s="17"/>
      <c r="N192" s="11"/>
    </row>
    <row r="193" spans="1:14" s="18" customFormat="1" ht="60" x14ac:dyDescent="0.25">
      <c r="A193" s="11" t="s">
        <v>333</v>
      </c>
      <c r="B193" s="11" t="s">
        <v>355</v>
      </c>
      <c r="C193" s="11" t="s">
        <v>310</v>
      </c>
      <c r="D193" s="11" t="s">
        <v>66</v>
      </c>
      <c r="E193" s="6" t="s">
        <v>15</v>
      </c>
      <c r="F193" s="11" t="s">
        <v>78</v>
      </c>
      <c r="G193" s="11" t="str">
        <f t="shared" ref="G193:G196" si="258">+F193</f>
        <v>3RD QUARTER</v>
      </c>
      <c r="H193" s="11" t="str">
        <f t="shared" ref="H193:H196" si="259">+G193</f>
        <v>3RD QUARTER</v>
      </c>
      <c r="I193" s="11" t="str">
        <f t="shared" ref="I193:I196" si="260">+H193</f>
        <v>3RD QUARTER</v>
      </c>
      <c r="J193" s="11" t="s">
        <v>16</v>
      </c>
      <c r="K193" s="17">
        <f t="shared" si="236"/>
        <v>500000</v>
      </c>
      <c r="L193" s="17">
        <v>500000</v>
      </c>
      <c r="M193" s="17"/>
      <c r="N193" s="11"/>
    </row>
    <row r="194" spans="1:14" s="18" customFormat="1" ht="45" x14ac:dyDescent="0.25">
      <c r="A194" s="11" t="s">
        <v>334</v>
      </c>
      <c r="B194" s="11" t="s">
        <v>356</v>
      </c>
      <c r="C194" s="11" t="s">
        <v>310</v>
      </c>
      <c r="D194" s="11" t="s">
        <v>66</v>
      </c>
      <c r="E194" s="6" t="s">
        <v>15</v>
      </c>
      <c r="F194" s="11" t="s">
        <v>115</v>
      </c>
      <c r="G194" s="11" t="str">
        <f t="shared" ref="G194" si="261">+F194</f>
        <v>2ND QUARTER</v>
      </c>
      <c r="H194" s="11" t="str">
        <f t="shared" ref="H194" si="262">+G194</f>
        <v>2ND QUARTER</v>
      </c>
      <c r="I194" s="11" t="str">
        <f t="shared" ref="I194" si="263">+H194</f>
        <v>2ND QUARTER</v>
      </c>
      <c r="J194" s="11" t="s">
        <v>16</v>
      </c>
      <c r="K194" s="17">
        <f t="shared" si="236"/>
        <v>400000</v>
      </c>
      <c r="L194" s="17">
        <v>400000</v>
      </c>
      <c r="M194" s="17"/>
      <c r="N194" s="11"/>
    </row>
    <row r="195" spans="1:14" s="18" customFormat="1" ht="90" x14ac:dyDescent="0.25">
      <c r="A195" s="11" t="s">
        <v>335</v>
      </c>
      <c r="B195" s="11" t="s">
        <v>357</v>
      </c>
      <c r="C195" s="11" t="s">
        <v>310</v>
      </c>
      <c r="D195" s="11" t="s">
        <v>66</v>
      </c>
      <c r="E195" s="6" t="s">
        <v>15</v>
      </c>
      <c r="F195" s="11" t="s">
        <v>110</v>
      </c>
      <c r="G195" s="11" t="str">
        <f t="shared" si="258"/>
        <v>2ND QUARTER - 3RD QUARTER</v>
      </c>
      <c r="H195" s="11" t="str">
        <f t="shared" si="259"/>
        <v>2ND QUARTER - 3RD QUARTER</v>
      </c>
      <c r="I195" s="11" t="str">
        <f t="shared" si="260"/>
        <v>2ND QUARTER - 3RD QUARTER</v>
      </c>
      <c r="J195" s="11" t="s">
        <v>16</v>
      </c>
      <c r="K195" s="17">
        <f t="shared" si="236"/>
        <v>1500000</v>
      </c>
      <c r="L195" s="17">
        <v>1500000</v>
      </c>
      <c r="M195" s="17"/>
      <c r="N195" s="11"/>
    </row>
    <row r="196" spans="1:14" s="18" customFormat="1" ht="60" x14ac:dyDescent="0.25">
      <c r="A196" s="11" t="s">
        <v>336</v>
      </c>
      <c r="B196" s="11" t="s">
        <v>325</v>
      </c>
      <c r="C196" s="11" t="s">
        <v>310</v>
      </c>
      <c r="D196" s="11" t="s">
        <v>66</v>
      </c>
      <c r="E196" s="6" t="s">
        <v>122</v>
      </c>
      <c r="F196" s="11" t="s">
        <v>78</v>
      </c>
      <c r="G196" s="11" t="str">
        <f t="shared" si="258"/>
        <v>3RD QUARTER</v>
      </c>
      <c r="H196" s="11" t="str">
        <f t="shared" si="259"/>
        <v>3RD QUARTER</v>
      </c>
      <c r="I196" s="11" t="str">
        <f t="shared" si="260"/>
        <v>3RD QUARTER</v>
      </c>
      <c r="J196" s="11" t="s">
        <v>16</v>
      </c>
      <c r="K196" s="17">
        <f t="shared" si="236"/>
        <v>1500000</v>
      </c>
      <c r="L196" s="17">
        <v>1500000</v>
      </c>
      <c r="M196" s="17"/>
      <c r="N196" s="11"/>
    </row>
    <row r="197" spans="1:14" s="18" customFormat="1" ht="81" customHeight="1" x14ac:dyDescent="0.25">
      <c r="A197" s="11"/>
      <c r="B197" s="11"/>
      <c r="C197" s="11"/>
      <c r="D197" s="11"/>
      <c r="F197" s="11"/>
      <c r="G197" s="11"/>
      <c r="H197" s="11"/>
      <c r="I197" s="11"/>
      <c r="J197" s="11"/>
      <c r="K197" s="17"/>
      <c r="L197" s="17"/>
      <c r="M197" s="17"/>
      <c r="N197" s="11"/>
    </row>
    <row r="198" spans="1:14" ht="15" customHeight="1" x14ac:dyDescent="0.25">
      <c r="A198" s="45" t="s">
        <v>358</v>
      </c>
      <c r="B198" s="45"/>
      <c r="C198" s="45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</row>
    <row r="199" spans="1:14" ht="45" x14ac:dyDescent="0.25">
      <c r="A199" s="11" t="s">
        <v>359</v>
      </c>
      <c r="B199" s="11" t="s">
        <v>360</v>
      </c>
      <c r="C199" s="11" t="s">
        <v>361</v>
      </c>
      <c r="D199" s="11" t="s">
        <v>66</v>
      </c>
      <c r="E199" s="6" t="s">
        <v>15</v>
      </c>
      <c r="F199" s="11" t="s">
        <v>110</v>
      </c>
      <c r="G199" s="11" t="str">
        <f t="shared" ref="G199:I202" si="264">+F199</f>
        <v>2ND QUARTER - 3RD QUARTER</v>
      </c>
      <c r="H199" s="11" t="str">
        <f t="shared" si="264"/>
        <v>2ND QUARTER - 3RD QUARTER</v>
      </c>
      <c r="I199" s="11" t="str">
        <f t="shared" si="264"/>
        <v>2ND QUARTER - 3RD QUARTER</v>
      </c>
      <c r="J199" s="11" t="s">
        <v>16</v>
      </c>
      <c r="K199" s="17">
        <f>+L199</f>
        <v>500000</v>
      </c>
      <c r="L199" s="17">
        <v>500000</v>
      </c>
      <c r="M199" s="17"/>
      <c r="N199" s="11"/>
    </row>
    <row r="200" spans="1:14" ht="30" x14ac:dyDescent="0.25">
      <c r="A200" s="11" t="s">
        <v>362</v>
      </c>
      <c r="B200" s="11" t="s">
        <v>363</v>
      </c>
      <c r="C200" s="11" t="s">
        <v>361</v>
      </c>
      <c r="D200" s="11" t="s">
        <v>66</v>
      </c>
      <c r="E200" s="11" t="s">
        <v>75</v>
      </c>
      <c r="F200" s="11" t="s">
        <v>78</v>
      </c>
      <c r="G200" s="11" t="str">
        <f t="shared" si="264"/>
        <v>3RD QUARTER</v>
      </c>
      <c r="H200" s="11" t="str">
        <f t="shared" si="264"/>
        <v>3RD QUARTER</v>
      </c>
      <c r="I200" s="11" t="str">
        <f t="shared" si="264"/>
        <v>3RD QUARTER</v>
      </c>
      <c r="J200" s="11" t="s">
        <v>16</v>
      </c>
      <c r="K200" s="17">
        <f>+L200</f>
        <v>20000</v>
      </c>
      <c r="L200" s="17">
        <v>20000</v>
      </c>
      <c r="M200" s="17"/>
      <c r="N200" s="11"/>
    </row>
    <row r="201" spans="1:14" s="18" customFormat="1" ht="60" x14ac:dyDescent="0.25">
      <c r="A201" s="11" t="s">
        <v>364</v>
      </c>
      <c r="B201" s="11" t="s">
        <v>365</v>
      </c>
      <c r="C201" s="11" t="s">
        <v>361</v>
      </c>
      <c r="D201" s="11" t="s">
        <v>66</v>
      </c>
      <c r="E201" s="11" t="s">
        <v>75</v>
      </c>
      <c r="F201" s="11" t="s">
        <v>78</v>
      </c>
      <c r="G201" s="11" t="str">
        <f t="shared" ref="G201" si="265">+F201</f>
        <v>3RD QUARTER</v>
      </c>
      <c r="H201" s="11" t="str">
        <f t="shared" ref="H201" si="266">+G201</f>
        <v>3RD QUARTER</v>
      </c>
      <c r="I201" s="11" t="str">
        <f t="shared" ref="I201" si="267">+H201</f>
        <v>3RD QUARTER</v>
      </c>
      <c r="J201" s="11" t="s">
        <v>16</v>
      </c>
      <c r="K201" s="17">
        <f>+L201</f>
        <v>50000</v>
      </c>
      <c r="L201" s="17">
        <v>50000</v>
      </c>
      <c r="M201" s="17"/>
      <c r="N201" s="11"/>
    </row>
    <row r="202" spans="1:14" s="18" customFormat="1" ht="30" x14ac:dyDescent="0.25">
      <c r="A202" s="11" t="s">
        <v>366</v>
      </c>
      <c r="B202" s="11" t="s">
        <v>367</v>
      </c>
      <c r="C202" s="11" t="s">
        <v>361</v>
      </c>
      <c r="D202" s="11" t="s">
        <v>66</v>
      </c>
      <c r="E202" s="11" t="s">
        <v>75</v>
      </c>
      <c r="F202" s="11" t="s">
        <v>115</v>
      </c>
      <c r="G202" s="11" t="str">
        <f t="shared" si="264"/>
        <v>2ND QUARTER</v>
      </c>
      <c r="H202" s="11" t="str">
        <f t="shared" si="264"/>
        <v>2ND QUARTER</v>
      </c>
      <c r="I202" s="11" t="str">
        <f t="shared" si="264"/>
        <v>2ND QUARTER</v>
      </c>
      <c r="J202" s="11" t="s">
        <v>16</v>
      </c>
      <c r="K202" s="17">
        <f>+L202</f>
        <v>20000</v>
      </c>
      <c r="L202" s="17">
        <v>20000</v>
      </c>
      <c r="M202" s="17"/>
      <c r="N202" s="11"/>
    </row>
    <row r="203" spans="1:14" s="18" customFormat="1" ht="30" x14ac:dyDescent="0.25">
      <c r="A203" s="11" t="s">
        <v>368</v>
      </c>
      <c r="B203" s="11" t="s">
        <v>369</v>
      </c>
      <c r="C203" s="11" t="s">
        <v>361</v>
      </c>
      <c r="D203" s="11" t="s">
        <v>66</v>
      </c>
      <c r="E203" s="11" t="s">
        <v>75</v>
      </c>
      <c r="F203" s="11" t="s">
        <v>115</v>
      </c>
      <c r="G203" s="11" t="str">
        <f t="shared" ref="G203" si="268">+F203</f>
        <v>2ND QUARTER</v>
      </c>
      <c r="H203" s="11" t="str">
        <f t="shared" ref="H203" si="269">+G203</f>
        <v>2ND QUARTER</v>
      </c>
      <c r="I203" s="11" t="str">
        <f t="shared" ref="I203" si="270">+H203</f>
        <v>2ND QUARTER</v>
      </c>
      <c r="J203" s="11" t="s">
        <v>16</v>
      </c>
      <c r="K203" s="17">
        <f>+L203</f>
        <v>20000</v>
      </c>
      <c r="L203" s="17">
        <v>20000</v>
      </c>
      <c r="M203" s="17"/>
      <c r="N203" s="11"/>
    </row>
    <row r="204" spans="1:14" s="18" customFormat="1" ht="15" customHeight="1" x14ac:dyDescent="0.25">
      <c r="A204" s="45" t="s">
        <v>370</v>
      </c>
      <c r="B204" s="45"/>
      <c r="C204" s="45"/>
      <c r="D204" s="45"/>
      <c r="E204" s="45"/>
      <c r="F204" s="45"/>
      <c r="G204" s="45"/>
      <c r="H204" s="45"/>
      <c r="I204" s="45"/>
      <c r="J204" s="45"/>
      <c r="K204" s="45"/>
      <c r="L204" s="45"/>
      <c r="M204" s="45"/>
      <c r="N204" s="45"/>
    </row>
    <row r="205" spans="1:14" s="18" customFormat="1" ht="93" customHeight="1" x14ac:dyDescent="0.25">
      <c r="A205" s="12" t="s">
        <v>371</v>
      </c>
      <c r="B205" s="12" t="s">
        <v>372</v>
      </c>
      <c r="C205" s="12" t="s">
        <v>373</v>
      </c>
      <c r="D205" s="12" t="s">
        <v>66</v>
      </c>
      <c r="E205" s="12" t="s">
        <v>122</v>
      </c>
      <c r="F205" s="12" t="s">
        <v>67</v>
      </c>
      <c r="G205" s="12" t="str">
        <f t="shared" ref="G205:I205" si="271">+F205</f>
        <v>1ST QUARTER</v>
      </c>
      <c r="H205" s="12" t="str">
        <f t="shared" si="271"/>
        <v>1ST QUARTER</v>
      </c>
      <c r="I205" s="12" t="str">
        <f t="shared" si="271"/>
        <v>1ST QUARTER</v>
      </c>
      <c r="J205" s="12" t="s">
        <v>16</v>
      </c>
      <c r="K205" s="19">
        <f>+L205</f>
        <v>1400000</v>
      </c>
      <c r="L205" s="19">
        <v>1400000</v>
      </c>
      <c r="M205" s="19"/>
      <c r="N205" s="12"/>
    </row>
    <row r="206" spans="1:14" s="18" customFormat="1" ht="15" customHeight="1" x14ac:dyDescent="0.25">
      <c r="A206" s="45" t="s">
        <v>385</v>
      </c>
      <c r="B206" s="45"/>
      <c r="C206" s="45"/>
      <c r="D206" s="45"/>
      <c r="E206" s="45"/>
      <c r="F206" s="45"/>
      <c r="G206" s="45"/>
      <c r="H206" s="45"/>
      <c r="I206" s="45"/>
      <c r="J206" s="45"/>
      <c r="K206" s="45"/>
      <c r="L206" s="45"/>
      <c r="M206" s="45"/>
      <c r="N206" s="45"/>
    </row>
    <row r="207" spans="1:14" s="18" customFormat="1" ht="93" customHeight="1" x14ac:dyDescent="0.25">
      <c r="A207" s="12" t="s">
        <v>386</v>
      </c>
      <c r="B207" s="12" t="s">
        <v>387</v>
      </c>
      <c r="C207" s="12" t="s">
        <v>388</v>
      </c>
      <c r="D207" s="12" t="s">
        <v>66</v>
      </c>
      <c r="E207" s="12" t="s">
        <v>122</v>
      </c>
      <c r="F207" s="12" t="s">
        <v>110</v>
      </c>
      <c r="G207" s="12" t="str">
        <f t="shared" ref="G207" si="272">+F207</f>
        <v>2ND QUARTER - 3RD QUARTER</v>
      </c>
      <c r="H207" s="12" t="str">
        <f t="shared" ref="H207" si="273">+G207</f>
        <v>2ND QUARTER - 3RD QUARTER</v>
      </c>
      <c r="I207" s="12" t="str">
        <f t="shared" ref="I207" si="274">+H207</f>
        <v>2ND QUARTER - 3RD QUARTER</v>
      </c>
      <c r="J207" s="12" t="s">
        <v>16</v>
      </c>
      <c r="K207" s="19">
        <f t="shared" ref="K207:K232" si="275">+L207</f>
        <v>2000000</v>
      </c>
      <c r="L207" s="19">
        <v>2000000</v>
      </c>
      <c r="M207" s="19"/>
      <c r="N207" s="12"/>
    </row>
    <row r="208" spans="1:14" s="18" customFormat="1" ht="60" x14ac:dyDescent="0.25">
      <c r="A208" s="12" t="s">
        <v>389</v>
      </c>
      <c r="B208" s="12" t="s">
        <v>390</v>
      </c>
      <c r="C208" s="12" t="s">
        <v>388</v>
      </c>
      <c r="D208" s="12" t="s">
        <v>66</v>
      </c>
      <c r="E208" s="6" t="s">
        <v>15</v>
      </c>
      <c r="F208" s="12" t="s">
        <v>67</v>
      </c>
      <c r="G208" s="12" t="str">
        <f t="shared" ref="G208" si="276">+F208</f>
        <v>1ST QUARTER</v>
      </c>
      <c r="H208" s="12" t="str">
        <f t="shared" ref="H208" si="277">+G208</f>
        <v>1ST QUARTER</v>
      </c>
      <c r="I208" s="12" t="str">
        <f t="shared" ref="I208" si="278">+H208</f>
        <v>1ST QUARTER</v>
      </c>
      <c r="J208" s="12" t="s">
        <v>16</v>
      </c>
      <c r="K208" s="19">
        <f t="shared" si="275"/>
        <v>500000</v>
      </c>
      <c r="L208" s="19">
        <v>500000</v>
      </c>
      <c r="M208" s="19"/>
      <c r="N208" s="12"/>
    </row>
    <row r="209" spans="1:14" s="18" customFormat="1" ht="93" customHeight="1" x14ac:dyDescent="0.25">
      <c r="A209" s="12" t="s">
        <v>391</v>
      </c>
      <c r="B209" s="12" t="s">
        <v>392</v>
      </c>
      <c r="C209" s="12" t="s">
        <v>388</v>
      </c>
      <c r="D209" s="12" t="s">
        <v>66</v>
      </c>
      <c r="E209" s="6" t="s">
        <v>15</v>
      </c>
      <c r="F209" s="12" t="s">
        <v>110</v>
      </c>
      <c r="G209" s="12" t="str">
        <f t="shared" ref="G209" si="279">+F209</f>
        <v>2ND QUARTER - 3RD QUARTER</v>
      </c>
      <c r="H209" s="12" t="str">
        <f t="shared" ref="H209" si="280">+G209</f>
        <v>2ND QUARTER - 3RD QUARTER</v>
      </c>
      <c r="I209" s="12" t="str">
        <f t="shared" ref="I209" si="281">+H209</f>
        <v>2ND QUARTER - 3RD QUARTER</v>
      </c>
      <c r="J209" s="12" t="s">
        <v>16</v>
      </c>
      <c r="K209" s="19">
        <f t="shared" si="275"/>
        <v>500000</v>
      </c>
      <c r="L209" s="19">
        <v>500000</v>
      </c>
      <c r="M209" s="19"/>
      <c r="N209" s="12"/>
    </row>
    <row r="210" spans="1:14" s="18" customFormat="1" ht="90" x14ac:dyDescent="0.25">
      <c r="A210" s="12" t="s">
        <v>393</v>
      </c>
      <c r="B210" s="12" t="s">
        <v>394</v>
      </c>
      <c r="C210" s="12" t="s">
        <v>388</v>
      </c>
      <c r="D210" s="12" t="s">
        <v>66</v>
      </c>
      <c r="E210" s="6" t="s">
        <v>15</v>
      </c>
      <c r="F210" s="12" t="s">
        <v>158</v>
      </c>
      <c r="G210" s="12" t="str">
        <f t="shared" ref="G210" si="282">+F210</f>
        <v>1ST QUARTER - 2ND QUARTER</v>
      </c>
      <c r="H210" s="12" t="str">
        <f t="shared" ref="H210" si="283">+G210</f>
        <v>1ST QUARTER - 2ND QUARTER</v>
      </c>
      <c r="I210" s="12" t="str">
        <f t="shared" ref="I210" si="284">+H210</f>
        <v>1ST QUARTER - 2ND QUARTER</v>
      </c>
      <c r="J210" s="12" t="s">
        <v>16</v>
      </c>
      <c r="K210" s="19">
        <f t="shared" si="275"/>
        <v>1000000</v>
      </c>
      <c r="L210" s="19">
        <v>1000000</v>
      </c>
      <c r="M210" s="19"/>
      <c r="N210" s="12"/>
    </row>
    <row r="211" spans="1:14" s="18" customFormat="1" ht="30" x14ac:dyDescent="0.25">
      <c r="A211" s="12" t="s">
        <v>395</v>
      </c>
      <c r="B211" s="12" t="s">
        <v>396</v>
      </c>
      <c r="C211" s="12" t="s">
        <v>388</v>
      </c>
      <c r="D211" s="12" t="s">
        <v>66</v>
      </c>
      <c r="E211" s="12" t="s">
        <v>122</v>
      </c>
      <c r="F211" s="12" t="s">
        <v>213</v>
      </c>
      <c r="G211" s="12" t="str">
        <f t="shared" ref="G211" si="285">+F211</f>
        <v>1ST QUARTER - 3RD QUARTER</v>
      </c>
      <c r="H211" s="12" t="str">
        <f t="shared" ref="H211" si="286">+G211</f>
        <v>1ST QUARTER - 3RD QUARTER</v>
      </c>
      <c r="I211" s="12" t="str">
        <f t="shared" ref="I211" si="287">+H211</f>
        <v>1ST QUARTER - 3RD QUARTER</v>
      </c>
      <c r="J211" s="12" t="s">
        <v>16</v>
      </c>
      <c r="K211" s="19">
        <f t="shared" si="275"/>
        <v>15000000</v>
      </c>
      <c r="L211" s="19">
        <v>15000000</v>
      </c>
      <c r="M211" s="19"/>
      <c r="N211" s="12"/>
    </row>
    <row r="212" spans="1:14" s="18" customFormat="1" ht="45" x14ac:dyDescent="0.25">
      <c r="A212" s="12" t="s">
        <v>397</v>
      </c>
      <c r="B212" s="12" t="s">
        <v>398</v>
      </c>
      <c r="C212" s="12" t="s">
        <v>388</v>
      </c>
      <c r="D212" s="12" t="s">
        <v>66</v>
      </c>
      <c r="E212" s="12" t="s">
        <v>122</v>
      </c>
      <c r="F212" s="12" t="s">
        <v>67</v>
      </c>
      <c r="G212" s="12" t="str">
        <f t="shared" ref="G212" si="288">+F212</f>
        <v>1ST QUARTER</v>
      </c>
      <c r="H212" s="12" t="str">
        <f t="shared" ref="H212" si="289">+G212</f>
        <v>1ST QUARTER</v>
      </c>
      <c r="I212" s="12" t="str">
        <f t="shared" ref="I212" si="290">+H212</f>
        <v>1ST QUARTER</v>
      </c>
      <c r="J212" s="12" t="s">
        <v>16</v>
      </c>
      <c r="K212" s="19">
        <f t="shared" si="275"/>
        <v>5000000</v>
      </c>
      <c r="L212" s="19">
        <v>5000000</v>
      </c>
      <c r="M212" s="19"/>
      <c r="N212" s="12"/>
    </row>
    <row r="213" spans="1:14" s="18" customFormat="1" ht="45" x14ac:dyDescent="0.25">
      <c r="A213" s="12" t="s">
        <v>399</v>
      </c>
      <c r="B213" s="12" t="s">
        <v>400</v>
      </c>
      <c r="C213" s="12" t="s">
        <v>388</v>
      </c>
      <c r="D213" s="12" t="s">
        <v>66</v>
      </c>
      <c r="E213" s="6" t="s">
        <v>15</v>
      </c>
      <c r="F213" s="12" t="s">
        <v>67</v>
      </c>
      <c r="G213" s="12" t="str">
        <f t="shared" ref="G213" si="291">+F213</f>
        <v>1ST QUARTER</v>
      </c>
      <c r="H213" s="12" t="str">
        <f t="shared" ref="H213" si="292">+G213</f>
        <v>1ST QUARTER</v>
      </c>
      <c r="I213" s="12" t="str">
        <f t="shared" ref="I213" si="293">+H213</f>
        <v>1ST QUARTER</v>
      </c>
      <c r="J213" s="12" t="s">
        <v>16</v>
      </c>
      <c r="K213" s="19">
        <f t="shared" si="275"/>
        <v>1000000</v>
      </c>
      <c r="L213" s="19">
        <v>1000000</v>
      </c>
      <c r="M213" s="19"/>
      <c r="N213" s="12"/>
    </row>
    <row r="214" spans="1:14" s="18" customFormat="1" ht="30" x14ac:dyDescent="0.25">
      <c r="A214" s="12" t="s">
        <v>401</v>
      </c>
      <c r="B214" s="12" t="s">
        <v>402</v>
      </c>
      <c r="C214" s="12" t="s">
        <v>388</v>
      </c>
      <c r="D214" s="12" t="s">
        <v>66</v>
      </c>
      <c r="E214" s="12" t="s">
        <v>122</v>
      </c>
      <c r="F214" s="12" t="s">
        <v>70</v>
      </c>
      <c r="G214" s="12" t="str">
        <f t="shared" ref="G214" si="294">+F214</f>
        <v>1ST QUARTER - 4TH QUARTER</v>
      </c>
      <c r="H214" s="12" t="str">
        <f t="shared" ref="H214" si="295">+G214</f>
        <v>1ST QUARTER - 4TH QUARTER</v>
      </c>
      <c r="I214" s="12" t="str">
        <f t="shared" ref="I214" si="296">+H214</f>
        <v>1ST QUARTER - 4TH QUARTER</v>
      </c>
      <c r="J214" s="12" t="s">
        <v>16</v>
      </c>
      <c r="K214" s="19">
        <f t="shared" si="275"/>
        <v>3000000</v>
      </c>
      <c r="L214" s="19">
        <v>3000000</v>
      </c>
      <c r="M214" s="19"/>
      <c r="N214" s="12"/>
    </row>
    <row r="215" spans="1:14" s="18" customFormat="1" ht="75" x14ac:dyDescent="0.25">
      <c r="A215" s="12" t="s">
        <v>403</v>
      </c>
      <c r="B215" s="12" t="s">
        <v>404</v>
      </c>
      <c r="C215" s="12" t="s">
        <v>388</v>
      </c>
      <c r="D215" s="12" t="s">
        <v>66</v>
      </c>
      <c r="E215" s="12" t="s">
        <v>122</v>
      </c>
      <c r="F215" s="12" t="s">
        <v>158</v>
      </c>
      <c r="G215" s="12" t="str">
        <f t="shared" ref="G215" si="297">+F215</f>
        <v>1ST QUARTER - 2ND QUARTER</v>
      </c>
      <c r="H215" s="12" t="str">
        <f t="shared" ref="H215" si="298">+G215</f>
        <v>1ST QUARTER - 2ND QUARTER</v>
      </c>
      <c r="I215" s="12" t="str">
        <f t="shared" ref="I215" si="299">+H215</f>
        <v>1ST QUARTER - 2ND QUARTER</v>
      </c>
      <c r="J215" s="12" t="s">
        <v>16</v>
      </c>
      <c r="K215" s="19">
        <f t="shared" si="275"/>
        <v>6139860</v>
      </c>
      <c r="L215" s="19">
        <v>6139860</v>
      </c>
      <c r="M215" s="19"/>
      <c r="N215" s="12"/>
    </row>
    <row r="216" spans="1:14" s="18" customFormat="1" ht="45" x14ac:dyDescent="0.25">
      <c r="A216" s="12" t="s">
        <v>405</v>
      </c>
      <c r="B216" s="12" t="s">
        <v>406</v>
      </c>
      <c r="C216" s="12" t="s">
        <v>388</v>
      </c>
      <c r="D216" s="12" t="s">
        <v>66</v>
      </c>
      <c r="E216" s="12" t="s">
        <v>122</v>
      </c>
      <c r="F216" s="12" t="s">
        <v>209</v>
      </c>
      <c r="G216" s="12" t="str">
        <f t="shared" ref="G216" si="300">+F216</f>
        <v>3RD QUARTER - 4TH QUARTER</v>
      </c>
      <c r="H216" s="12" t="str">
        <f t="shared" ref="H216" si="301">+G216</f>
        <v>3RD QUARTER - 4TH QUARTER</v>
      </c>
      <c r="I216" s="12" t="str">
        <f t="shared" ref="I216" si="302">+H216</f>
        <v>3RD QUARTER - 4TH QUARTER</v>
      </c>
      <c r="J216" s="12" t="s">
        <v>16</v>
      </c>
      <c r="K216" s="19">
        <f t="shared" si="275"/>
        <v>3000000</v>
      </c>
      <c r="L216" s="19">
        <v>3000000</v>
      </c>
      <c r="M216" s="19"/>
      <c r="N216" s="12"/>
    </row>
    <row r="217" spans="1:14" s="18" customFormat="1" ht="30" x14ac:dyDescent="0.25">
      <c r="A217" s="12" t="s">
        <v>407</v>
      </c>
      <c r="B217" s="12" t="s">
        <v>408</v>
      </c>
      <c r="C217" s="12" t="s">
        <v>388</v>
      </c>
      <c r="D217" s="12" t="s">
        <v>66</v>
      </c>
      <c r="E217" s="12" t="s">
        <v>122</v>
      </c>
      <c r="F217" s="12" t="s">
        <v>115</v>
      </c>
      <c r="G217" s="12" t="str">
        <f t="shared" ref="G217" si="303">+F217</f>
        <v>2ND QUARTER</v>
      </c>
      <c r="H217" s="12" t="str">
        <f t="shared" ref="H217" si="304">+G217</f>
        <v>2ND QUARTER</v>
      </c>
      <c r="I217" s="12" t="str">
        <f t="shared" ref="I217" si="305">+H217</f>
        <v>2ND QUARTER</v>
      </c>
      <c r="J217" s="12" t="s">
        <v>16</v>
      </c>
      <c r="K217" s="19">
        <f t="shared" si="275"/>
        <v>2000000</v>
      </c>
      <c r="L217" s="19">
        <v>2000000</v>
      </c>
      <c r="M217" s="19"/>
      <c r="N217" s="12"/>
    </row>
    <row r="218" spans="1:14" s="18" customFormat="1" ht="45" x14ac:dyDescent="0.25">
      <c r="A218" s="12" t="s">
        <v>409</v>
      </c>
      <c r="B218" s="12" t="s">
        <v>410</v>
      </c>
      <c r="C218" s="12" t="s">
        <v>388</v>
      </c>
      <c r="D218" s="12" t="s">
        <v>66</v>
      </c>
      <c r="E218" s="6" t="s">
        <v>15</v>
      </c>
      <c r="F218" s="12" t="s">
        <v>115</v>
      </c>
      <c r="G218" s="12" t="str">
        <f t="shared" ref="G218" si="306">+F218</f>
        <v>2ND QUARTER</v>
      </c>
      <c r="H218" s="12" t="str">
        <f t="shared" ref="H218" si="307">+G218</f>
        <v>2ND QUARTER</v>
      </c>
      <c r="I218" s="12" t="str">
        <f t="shared" ref="I218" si="308">+H218</f>
        <v>2ND QUARTER</v>
      </c>
      <c r="J218" s="12" t="s">
        <v>16</v>
      </c>
      <c r="K218" s="19">
        <f t="shared" si="275"/>
        <v>1000000</v>
      </c>
      <c r="L218" s="19">
        <v>1000000</v>
      </c>
      <c r="M218" s="19"/>
      <c r="N218" s="12"/>
    </row>
    <row r="219" spans="1:14" s="18" customFormat="1" ht="45" x14ac:dyDescent="0.25">
      <c r="A219" s="12" t="s">
        <v>411</v>
      </c>
      <c r="B219" s="12" t="s">
        <v>412</v>
      </c>
      <c r="C219" s="12" t="s">
        <v>388</v>
      </c>
      <c r="D219" s="12" t="s">
        <v>66</v>
      </c>
      <c r="E219" s="6" t="s">
        <v>15</v>
      </c>
      <c r="F219" s="12" t="s">
        <v>115</v>
      </c>
      <c r="G219" s="12" t="str">
        <f t="shared" ref="G219" si="309">+F219</f>
        <v>2ND QUARTER</v>
      </c>
      <c r="H219" s="12" t="str">
        <f t="shared" ref="H219" si="310">+G219</f>
        <v>2ND QUARTER</v>
      </c>
      <c r="I219" s="12" t="str">
        <f t="shared" ref="I219" si="311">+H219</f>
        <v>2ND QUARTER</v>
      </c>
      <c r="J219" s="12" t="s">
        <v>16</v>
      </c>
      <c r="K219" s="19">
        <f t="shared" si="275"/>
        <v>1000000</v>
      </c>
      <c r="L219" s="19">
        <v>1000000</v>
      </c>
      <c r="M219" s="19"/>
      <c r="N219" s="12"/>
    </row>
    <row r="220" spans="1:14" s="18" customFormat="1" ht="30" x14ac:dyDescent="0.25">
      <c r="A220" s="12" t="s">
        <v>413</v>
      </c>
      <c r="B220" s="12" t="s">
        <v>414</v>
      </c>
      <c r="C220" s="12" t="s">
        <v>388</v>
      </c>
      <c r="D220" s="12" t="s">
        <v>66</v>
      </c>
      <c r="E220" s="12" t="s">
        <v>122</v>
      </c>
      <c r="F220" s="12" t="s">
        <v>115</v>
      </c>
      <c r="G220" s="12" t="str">
        <f t="shared" ref="G220" si="312">+F220</f>
        <v>2ND QUARTER</v>
      </c>
      <c r="H220" s="12" t="str">
        <f t="shared" ref="H220" si="313">+G220</f>
        <v>2ND QUARTER</v>
      </c>
      <c r="I220" s="12" t="str">
        <f t="shared" ref="I220" si="314">+H220</f>
        <v>2ND QUARTER</v>
      </c>
      <c r="J220" s="12" t="s">
        <v>16</v>
      </c>
      <c r="K220" s="19">
        <f t="shared" si="275"/>
        <v>3000000</v>
      </c>
      <c r="L220" s="19">
        <v>3000000</v>
      </c>
      <c r="M220" s="19"/>
      <c r="N220" s="12"/>
    </row>
    <row r="221" spans="1:14" s="18" customFormat="1" ht="30" x14ac:dyDescent="0.25">
      <c r="A221" s="12" t="s">
        <v>415</v>
      </c>
      <c r="B221" s="12" t="s">
        <v>416</v>
      </c>
      <c r="C221" s="12" t="s">
        <v>388</v>
      </c>
      <c r="D221" s="12" t="s">
        <v>66</v>
      </c>
      <c r="E221" s="12" t="s">
        <v>122</v>
      </c>
      <c r="F221" s="12" t="s">
        <v>213</v>
      </c>
      <c r="G221" s="12" t="str">
        <f t="shared" ref="G221" si="315">+F221</f>
        <v>1ST QUARTER - 3RD QUARTER</v>
      </c>
      <c r="H221" s="12" t="str">
        <f t="shared" ref="H221" si="316">+G221</f>
        <v>1ST QUARTER - 3RD QUARTER</v>
      </c>
      <c r="I221" s="12" t="str">
        <f t="shared" ref="I221" si="317">+H221</f>
        <v>1ST QUARTER - 3RD QUARTER</v>
      </c>
      <c r="J221" s="12" t="s">
        <v>16</v>
      </c>
      <c r="K221" s="19">
        <f t="shared" si="275"/>
        <v>25000000</v>
      </c>
      <c r="L221" s="19">
        <v>25000000</v>
      </c>
      <c r="M221" s="19"/>
      <c r="N221" s="12"/>
    </row>
    <row r="222" spans="1:14" s="18" customFormat="1" ht="45" x14ac:dyDescent="0.25">
      <c r="A222" s="12" t="s">
        <v>417</v>
      </c>
      <c r="B222" s="12" t="s">
        <v>418</v>
      </c>
      <c r="C222" s="12" t="s">
        <v>388</v>
      </c>
      <c r="D222" s="12" t="s">
        <v>66</v>
      </c>
      <c r="E222" s="12" t="s">
        <v>122</v>
      </c>
      <c r="F222" s="12" t="s">
        <v>67</v>
      </c>
      <c r="G222" s="12" t="str">
        <f t="shared" ref="G222" si="318">+F222</f>
        <v>1ST QUARTER</v>
      </c>
      <c r="H222" s="12" t="str">
        <f t="shared" ref="H222" si="319">+G222</f>
        <v>1ST QUARTER</v>
      </c>
      <c r="I222" s="12" t="str">
        <f t="shared" ref="I222" si="320">+H222</f>
        <v>1ST QUARTER</v>
      </c>
      <c r="J222" s="12" t="s">
        <v>16</v>
      </c>
      <c r="K222" s="19">
        <f t="shared" si="275"/>
        <v>2000000</v>
      </c>
      <c r="L222" s="19">
        <v>2000000</v>
      </c>
      <c r="M222" s="19"/>
      <c r="N222" s="12"/>
    </row>
    <row r="223" spans="1:14" s="18" customFormat="1" ht="45" x14ac:dyDescent="0.25">
      <c r="A223" s="12" t="s">
        <v>419</v>
      </c>
      <c r="B223" s="12" t="s">
        <v>420</v>
      </c>
      <c r="C223" s="12" t="s">
        <v>388</v>
      </c>
      <c r="D223" s="12" t="s">
        <v>66</v>
      </c>
      <c r="E223" s="6" t="s">
        <v>15</v>
      </c>
      <c r="F223" s="12" t="s">
        <v>93</v>
      </c>
      <c r="G223" s="12" t="str">
        <f t="shared" ref="G223" si="321">+F223</f>
        <v>1ST QUARTER &amp; 3RD QUARTER</v>
      </c>
      <c r="H223" s="12" t="str">
        <f t="shared" ref="H223" si="322">+G223</f>
        <v>1ST QUARTER &amp; 3RD QUARTER</v>
      </c>
      <c r="I223" s="12" t="str">
        <f t="shared" ref="I223" si="323">+H223</f>
        <v>1ST QUARTER &amp; 3RD QUARTER</v>
      </c>
      <c r="J223" s="12" t="s">
        <v>16</v>
      </c>
      <c r="K223" s="19">
        <f t="shared" si="275"/>
        <v>1000000</v>
      </c>
      <c r="L223" s="19">
        <v>1000000</v>
      </c>
      <c r="M223" s="19"/>
      <c r="N223" s="12"/>
    </row>
    <row r="224" spans="1:14" s="18" customFormat="1" ht="45" x14ac:dyDescent="0.25">
      <c r="A224" s="12" t="s">
        <v>421</v>
      </c>
      <c r="B224" s="12" t="s">
        <v>422</v>
      </c>
      <c r="C224" s="12" t="s">
        <v>388</v>
      </c>
      <c r="D224" s="12" t="s">
        <v>66</v>
      </c>
      <c r="E224" s="12" t="s">
        <v>122</v>
      </c>
      <c r="F224" s="12" t="s">
        <v>101</v>
      </c>
      <c r="G224" s="12" t="str">
        <f t="shared" ref="G224" si="324">+F224</f>
        <v>1ST QUARTER &amp; 2ND QUARTER</v>
      </c>
      <c r="H224" s="12" t="str">
        <f t="shared" ref="H224" si="325">+G224</f>
        <v>1ST QUARTER &amp; 2ND QUARTER</v>
      </c>
      <c r="I224" s="12" t="str">
        <f t="shared" ref="I224" si="326">+H224</f>
        <v>1ST QUARTER &amp; 2ND QUARTER</v>
      </c>
      <c r="J224" s="12" t="s">
        <v>16</v>
      </c>
      <c r="K224" s="19">
        <f t="shared" si="275"/>
        <v>3000000</v>
      </c>
      <c r="L224" s="19">
        <v>3000000</v>
      </c>
      <c r="M224" s="19"/>
      <c r="N224" s="12"/>
    </row>
    <row r="225" spans="1:14" s="18" customFormat="1" ht="45" x14ac:dyDescent="0.25">
      <c r="A225" s="12" t="s">
        <v>423</v>
      </c>
      <c r="B225" s="12" t="s">
        <v>424</v>
      </c>
      <c r="C225" s="12" t="s">
        <v>388</v>
      </c>
      <c r="D225" s="12" t="s">
        <v>66</v>
      </c>
      <c r="E225" s="12" t="s">
        <v>122</v>
      </c>
      <c r="F225" s="12" t="s">
        <v>101</v>
      </c>
      <c r="G225" s="12" t="str">
        <f t="shared" ref="G225" si="327">+F225</f>
        <v>1ST QUARTER &amp; 2ND QUARTER</v>
      </c>
      <c r="H225" s="12" t="str">
        <f t="shared" ref="H225" si="328">+G225</f>
        <v>1ST QUARTER &amp; 2ND QUARTER</v>
      </c>
      <c r="I225" s="12" t="str">
        <f t="shared" ref="I225" si="329">+H225</f>
        <v>1ST QUARTER &amp; 2ND QUARTER</v>
      </c>
      <c r="J225" s="12" t="s">
        <v>16</v>
      </c>
      <c r="K225" s="19">
        <f t="shared" si="275"/>
        <v>4200000</v>
      </c>
      <c r="L225" s="19">
        <v>4200000</v>
      </c>
      <c r="M225" s="19"/>
      <c r="N225" s="12"/>
    </row>
    <row r="226" spans="1:14" s="18" customFormat="1" ht="45" x14ac:dyDescent="0.25">
      <c r="A226" s="12" t="s">
        <v>425</v>
      </c>
      <c r="B226" s="12" t="s">
        <v>426</v>
      </c>
      <c r="C226" s="12" t="s">
        <v>388</v>
      </c>
      <c r="D226" s="12" t="s">
        <v>66</v>
      </c>
      <c r="E226" s="6" t="s">
        <v>15</v>
      </c>
      <c r="F226" s="12" t="s">
        <v>213</v>
      </c>
      <c r="G226" s="12" t="str">
        <f t="shared" ref="G226" si="330">+F226</f>
        <v>1ST QUARTER - 3RD QUARTER</v>
      </c>
      <c r="H226" s="12" t="str">
        <f t="shared" ref="H226" si="331">+G226</f>
        <v>1ST QUARTER - 3RD QUARTER</v>
      </c>
      <c r="I226" s="12" t="str">
        <f t="shared" ref="I226" si="332">+H226</f>
        <v>1ST QUARTER - 3RD QUARTER</v>
      </c>
      <c r="J226" s="12" t="s">
        <v>16</v>
      </c>
      <c r="K226" s="19">
        <f t="shared" si="275"/>
        <v>1000000</v>
      </c>
      <c r="L226" s="19">
        <v>1000000</v>
      </c>
      <c r="M226" s="19"/>
      <c r="N226" s="12"/>
    </row>
    <row r="227" spans="1:14" s="18" customFormat="1" ht="30" x14ac:dyDescent="0.25">
      <c r="A227" s="12" t="s">
        <v>427</v>
      </c>
      <c r="B227" s="12" t="s">
        <v>428</v>
      </c>
      <c r="C227" s="12" t="s">
        <v>388</v>
      </c>
      <c r="D227" s="12" t="s">
        <v>66</v>
      </c>
      <c r="E227" s="12" t="s">
        <v>122</v>
      </c>
      <c r="F227" s="12" t="s">
        <v>67</v>
      </c>
      <c r="G227" s="12" t="str">
        <f t="shared" ref="G227" si="333">+F227</f>
        <v>1ST QUARTER</v>
      </c>
      <c r="H227" s="12" t="str">
        <f t="shared" ref="H227" si="334">+G227</f>
        <v>1ST QUARTER</v>
      </c>
      <c r="I227" s="12" t="str">
        <f t="shared" ref="I227" si="335">+H227</f>
        <v>1ST QUARTER</v>
      </c>
      <c r="J227" s="12" t="s">
        <v>16</v>
      </c>
      <c r="K227" s="19">
        <f t="shared" si="275"/>
        <v>3000000</v>
      </c>
      <c r="L227" s="19">
        <v>3000000</v>
      </c>
      <c r="M227" s="19"/>
      <c r="N227" s="12"/>
    </row>
    <row r="228" spans="1:14" s="18" customFormat="1" ht="30" x14ac:dyDescent="0.25">
      <c r="A228" s="12" t="s">
        <v>429</v>
      </c>
      <c r="B228" s="12" t="s">
        <v>430</v>
      </c>
      <c r="C228" s="12" t="s">
        <v>388</v>
      </c>
      <c r="D228" s="12" t="s">
        <v>66</v>
      </c>
      <c r="E228" s="12" t="s">
        <v>122</v>
      </c>
      <c r="F228" s="12" t="s">
        <v>158</v>
      </c>
      <c r="G228" s="12" t="str">
        <f t="shared" ref="G228" si="336">+F228</f>
        <v>1ST QUARTER - 2ND QUARTER</v>
      </c>
      <c r="H228" s="12" t="str">
        <f t="shared" ref="H228" si="337">+G228</f>
        <v>1ST QUARTER - 2ND QUARTER</v>
      </c>
      <c r="I228" s="12" t="str">
        <f t="shared" ref="I228" si="338">+H228</f>
        <v>1ST QUARTER - 2ND QUARTER</v>
      </c>
      <c r="J228" s="12" t="s">
        <v>16</v>
      </c>
      <c r="K228" s="19">
        <f t="shared" si="275"/>
        <v>3000000</v>
      </c>
      <c r="L228" s="19">
        <v>3000000</v>
      </c>
      <c r="M228" s="19"/>
      <c r="N228" s="12"/>
    </row>
    <row r="229" spans="1:14" s="18" customFormat="1" ht="30" x14ac:dyDescent="0.25">
      <c r="A229" s="12" t="s">
        <v>431</v>
      </c>
      <c r="B229" s="12" t="s">
        <v>432</v>
      </c>
      <c r="C229" s="12" t="s">
        <v>388</v>
      </c>
      <c r="D229" s="12" t="s">
        <v>66</v>
      </c>
      <c r="E229" s="12" t="s">
        <v>122</v>
      </c>
      <c r="F229" s="12" t="s">
        <v>158</v>
      </c>
      <c r="G229" s="12" t="str">
        <f t="shared" ref="G229" si="339">+F229</f>
        <v>1ST QUARTER - 2ND QUARTER</v>
      </c>
      <c r="H229" s="12" t="str">
        <f t="shared" ref="H229" si="340">+G229</f>
        <v>1ST QUARTER - 2ND QUARTER</v>
      </c>
      <c r="I229" s="12" t="str">
        <f t="shared" ref="I229" si="341">+H229</f>
        <v>1ST QUARTER - 2ND QUARTER</v>
      </c>
      <c r="J229" s="12" t="s">
        <v>16</v>
      </c>
      <c r="K229" s="19">
        <f t="shared" si="275"/>
        <v>2000000</v>
      </c>
      <c r="L229" s="19">
        <v>2000000</v>
      </c>
      <c r="M229" s="19"/>
      <c r="N229" s="12"/>
    </row>
    <row r="230" spans="1:14" s="18" customFormat="1" ht="45" x14ac:dyDescent="0.25">
      <c r="A230" s="12" t="s">
        <v>433</v>
      </c>
      <c r="B230" s="12" t="s">
        <v>434</v>
      </c>
      <c r="C230" s="12" t="s">
        <v>388</v>
      </c>
      <c r="D230" s="12" t="s">
        <v>66</v>
      </c>
      <c r="E230" s="12" t="s">
        <v>122</v>
      </c>
      <c r="F230" s="12" t="s">
        <v>67</v>
      </c>
      <c r="G230" s="12" t="str">
        <f t="shared" ref="G230" si="342">+F230</f>
        <v>1ST QUARTER</v>
      </c>
      <c r="H230" s="12" t="str">
        <f t="shared" ref="H230" si="343">+G230</f>
        <v>1ST QUARTER</v>
      </c>
      <c r="I230" s="12" t="str">
        <f t="shared" ref="I230" si="344">+H230</f>
        <v>1ST QUARTER</v>
      </c>
      <c r="J230" s="12" t="s">
        <v>16</v>
      </c>
      <c r="K230" s="19">
        <f t="shared" si="275"/>
        <v>2000000</v>
      </c>
      <c r="L230" s="19">
        <v>2000000</v>
      </c>
      <c r="M230" s="19"/>
      <c r="N230" s="12"/>
    </row>
    <row r="231" spans="1:14" s="18" customFormat="1" ht="45" x14ac:dyDescent="0.25">
      <c r="A231" s="12" t="s">
        <v>435</v>
      </c>
      <c r="B231" s="12" t="s">
        <v>436</v>
      </c>
      <c r="C231" s="12" t="s">
        <v>388</v>
      </c>
      <c r="D231" s="12" t="s">
        <v>66</v>
      </c>
      <c r="E231" s="12" t="s">
        <v>122</v>
      </c>
      <c r="F231" s="12" t="s">
        <v>213</v>
      </c>
      <c r="G231" s="12" t="str">
        <f t="shared" ref="G231" si="345">+F231</f>
        <v>1ST QUARTER - 3RD QUARTER</v>
      </c>
      <c r="H231" s="12" t="str">
        <f t="shared" ref="H231" si="346">+G231</f>
        <v>1ST QUARTER - 3RD QUARTER</v>
      </c>
      <c r="I231" s="12" t="str">
        <f t="shared" ref="I231" si="347">+H231</f>
        <v>1ST QUARTER - 3RD QUARTER</v>
      </c>
      <c r="J231" s="12" t="s">
        <v>16</v>
      </c>
      <c r="K231" s="19">
        <f t="shared" si="275"/>
        <v>3000000</v>
      </c>
      <c r="L231" s="19">
        <v>3000000</v>
      </c>
      <c r="M231" s="19"/>
      <c r="N231" s="12"/>
    </row>
    <row r="232" spans="1:14" s="18" customFormat="1" ht="60" x14ac:dyDescent="0.25">
      <c r="A232" s="12" t="s">
        <v>437</v>
      </c>
      <c r="B232" s="12" t="s">
        <v>438</v>
      </c>
      <c r="C232" s="12" t="s">
        <v>388</v>
      </c>
      <c r="D232" s="12" t="s">
        <v>66</v>
      </c>
      <c r="E232" s="6" t="s">
        <v>15</v>
      </c>
      <c r="F232" s="12" t="s">
        <v>70</v>
      </c>
      <c r="G232" s="12" t="str">
        <f t="shared" ref="G232" si="348">+F232</f>
        <v>1ST QUARTER - 4TH QUARTER</v>
      </c>
      <c r="H232" s="12" t="str">
        <f t="shared" ref="H232" si="349">+G232</f>
        <v>1ST QUARTER - 4TH QUARTER</v>
      </c>
      <c r="I232" s="12" t="str">
        <f t="shared" ref="I232" si="350">+H232</f>
        <v>1ST QUARTER - 4TH QUARTER</v>
      </c>
      <c r="J232" s="12" t="s">
        <v>16</v>
      </c>
      <c r="K232" s="19">
        <f t="shared" si="275"/>
        <v>1000000</v>
      </c>
      <c r="L232" s="19">
        <v>1000000</v>
      </c>
      <c r="M232" s="19"/>
      <c r="N232" s="12"/>
    </row>
    <row r="233" spans="1:14" s="18" customFormat="1" ht="15" customHeight="1" x14ac:dyDescent="0.25">
      <c r="A233" s="45" t="s">
        <v>385</v>
      </c>
      <c r="B233" s="45"/>
      <c r="C233" s="45"/>
      <c r="D233" s="45"/>
      <c r="E233" s="45"/>
      <c r="F233" s="45"/>
      <c r="G233" s="45"/>
      <c r="H233" s="45"/>
      <c r="I233" s="45"/>
      <c r="J233" s="45"/>
      <c r="K233" s="45"/>
      <c r="L233" s="45"/>
      <c r="M233" s="45"/>
      <c r="N233" s="45"/>
    </row>
    <row r="234" spans="1:14" s="18" customFormat="1" ht="75" x14ac:dyDescent="0.25">
      <c r="A234" s="12" t="s">
        <v>544</v>
      </c>
      <c r="B234" s="12" t="s">
        <v>441</v>
      </c>
      <c r="C234" s="12" t="s">
        <v>442</v>
      </c>
      <c r="D234" s="12" t="s">
        <v>66</v>
      </c>
      <c r="E234" s="6" t="s">
        <v>15</v>
      </c>
      <c r="F234" s="12" t="s">
        <v>70</v>
      </c>
      <c r="G234" s="12" t="str">
        <f t="shared" ref="G234" si="351">+F234</f>
        <v>1ST QUARTER - 4TH QUARTER</v>
      </c>
      <c r="H234" s="12" t="str">
        <f t="shared" ref="H234" si="352">+G234</f>
        <v>1ST QUARTER - 4TH QUARTER</v>
      </c>
      <c r="I234" s="12" t="str">
        <f t="shared" ref="I234" si="353">+H234</f>
        <v>1ST QUARTER - 4TH QUARTER</v>
      </c>
      <c r="J234" s="12" t="s">
        <v>16</v>
      </c>
      <c r="K234" s="19">
        <f t="shared" ref="K234:K239" si="354">+L234</f>
        <v>500000</v>
      </c>
      <c r="L234" s="19">
        <v>500000</v>
      </c>
      <c r="M234" s="19"/>
      <c r="N234" s="12"/>
    </row>
    <row r="235" spans="1:14" s="18" customFormat="1" ht="45" x14ac:dyDescent="0.25">
      <c r="A235" s="12" t="s">
        <v>545</v>
      </c>
      <c r="B235" s="12" t="s">
        <v>443</v>
      </c>
      <c r="C235" s="12" t="s">
        <v>442</v>
      </c>
      <c r="D235" s="12" t="s">
        <v>66</v>
      </c>
      <c r="E235" s="6" t="s">
        <v>15</v>
      </c>
      <c r="F235" s="12" t="s">
        <v>70</v>
      </c>
      <c r="G235" s="12" t="str">
        <f t="shared" ref="G235" si="355">+F235</f>
        <v>1ST QUARTER - 4TH QUARTER</v>
      </c>
      <c r="H235" s="12" t="str">
        <f t="shared" ref="H235" si="356">+G235</f>
        <v>1ST QUARTER - 4TH QUARTER</v>
      </c>
      <c r="I235" s="12" t="str">
        <f t="shared" ref="I235" si="357">+H235</f>
        <v>1ST QUARTER - 4TH QUARTER</v>
      </c>
      <c r="J235" s="12" t="s">
        <v>16</v>
      </c>
      <c r="K235" s="19">
        <f t="shared" si="354"/>
        <v>300000</v>
      </c>
      <c r="L235" s="19">
        <v>300000</v>
      </c>
      <c r="M235" s="19"/>
      <c r="N235" s="12"/>
    </row>
    <row r="236" spans="1:14" s="18" customFormat="1" ht="45" x14ac:dyDescent="0.25">
      <c r="A236" s="12" t="s">
        <v>546</v>
      </c>
      <c r="B236" s="12" t="s">
        <v>444</v>
      </c>
      <c r="C236" s="12" t="s">
        <v>442</v>
      </c>
      <c r="D236" s="12" t="s">
        <v>66</v>
      </c>
      <c r="E236" s="6" t="s">
        <v>15</v>
      </c>
      <c r="F236" s="12" t="s">
        <v>70</v>
      </c>
      <c r="G236" s="12" t="str">
        <f t="shared" ref="G236" si="358">+F236</f>
        <v>1ST QUARTER - 4TH QUARTER</v>
      </c>
      <c r="H236" s="12" t="str">
        <f t="shared" ref="H236" si="359">+G236</f>
        <v>1ST QUARTER - 4TH QUARTER</v>
      </c>
      <c r="I236" s="12" t="str">
        <f t="shared" ref="I236" si="360">+H236</f>
        <v>1ST QUARTER - 4TH QUARTER</v>
      </c>
      <c r="J236" s="12" t="s">
        <v>16</v>
      </c>
      <c r="K236" s="19">
        <f t="shared" si="354"/>
        <v>200000</v>
      </c>
      <c r="L236" s="19">
        <v>200000</v>
      </c>
      <c r="M236" s="19"/>
      <c r="N236" s="12"/>
    </row>
    <row r="237" spans="1:14" s="18" customFormat="1" ht="75" x14ac:dyDescent="0.25">
      <c r="A237" s="12" t="s">
        <v>547</v>
      </c>
      <c r="B237" s="12" t="s">
        <v>445</v>
      </c>
      <c r="C237" s="12" t="s">
        <v>442</v>
      </c>
      <c r="D237" s="12" t="s">
        <v>66</v>
      </c>
      <c r="E237" s="6" t="s">
        <v>15</v>
      </c>
      <c r="F237" s="12" t="s">
        <v>70</v>
      </c>
      <c r="G237" s="12" t="str">
        <f t="shared" ref="G237" si="361">+F237</f>
        <v>1ST QUARTER - 4TH QUARTER</v>
      </c>
      <c r="H237" s="12" t="str">
        <f t="shared" ref="H237" si="362">+G237</f>
        <v>1ST QUARTER - 4TH QUARTER</v>
      </c>
      <c r="I237" s="12" t="str">
        <f t="shared" ref="I237" si="363">+H237</f>
        <v>1ST QUARTER - 4TH QUARTER</v>
      </c>
      <c r="J237" s="12" t="s">
        <v>16</v>
      </c>
      <c r="K237" s="19">
        <f t="shared" si="354"/>
        <v>200000</v>
      </c>
      <c r="L237" s="19">
        <v>200000</v>
      </c>
      <c r="M237" s="19"/>
      <c r="N237" s="12"/>
    </row>
    <row r="238" spans="1:14" s="18" customFormat="1" ht="45" x14ac:dyDescent="0.25">
      <c r="A238" s="12" t="s">
        <v>548</v>
      </c>
      <c r="B238" s="12" t="s">
        <v>139</v>
      </c>
      <c r="C238" s="12" t="s">
        <v>442</v>
      </c>
      <c r="D238" s="12" t="s">
        <v>66</v>
      </c>
      <c r="E238" s="6" t="s">
        <v>15</v>
      </c>
      <c r="F238" s="12" t="s">
        <v>70</v>
      </c>
      <c r="G238" s="12" t="str">
        <f t="shared" ref="G238" si="364">+F238</f>
        <v>1ST QUARTER - 4TH QUARTER</v>
      </c>
      <c r="H238" s="12" t="str">
        <f t="shared" ref="H238" si="365">+G238</f>
        <v>1ST QUARTER - 4TH QUARTER</v>
      </c>
      <c r="I238" s="12" t="str">
        <f t="shared" ref="I238" si="366">+H238</f>
        <v>1ST QUARTER - 4TH QUARTER</v>
      </c>
      <c r="J238" s="12" t="s">
        <v>16</v>
      </c>
      <c r="K238" s="19">
        <f t="shared" si="354"/>
        <v>1000000</v>
      </c>
      <c r="L238" s="19">
        <v>1000000</v>
      </c>
      <c r="M238" s="19"/>
      <c r="N238" s="12"/>
    </row>
    <row r="239" spans="1:14" s="18" customFormat="1" ht="45" x14ac:dyDescent="0.25">
      <c r="A239" s="12" t="s">
        <v>549</v>
      </c>
      <c r="B239" s="12" t="s">
        <v>446</v>
      </c>
      <c r="C239" s="12" t="s">
        <v>442</v>
      </c>
      <c r="D239" s="12" t="s">
        <v>66</v>
      </c>
      <c r="E239" s="6" t="s">
        <v>15</v>
      </c>
      <c r="F239" s="12" t="s">
        <v>70</v>
      </c>
      <c r="G239" s="12" t="str">
        <f t="shared" ref="G239" si="367">+F239</f>
        <v>1ST QUARTER - 4TH QUARTER</v>
      </c>
      <c r="H239" s="12" t="str">
        <f t="shared" ref="H239" si="368">+G239</f>
        <v>1ST QUARTER - 4TH QUARTER</v>
      </c>
      <c r="I239" s="12" t="str">
        <f t="shared" ref="I239" si="369">+H239</f>
        <v>1ST QUARTER - 4TH QUARTER</v>
      </c>
      <c r="J239" s="12" t="s">
        <v>16</v>
      </c>
      <c r="K239" s="19">
        <f t="shared" si="354"/>
        <v>700000</v>
      </c>
      <c r="L239" s="19">
        <v>700000</v>
      </c>
      <c r="M239" s="19"/>
      <c r="N239" s="12"/>
    </row>
    <row r="240" spans="1:14" s="18" customFormat="1" ht="15" customHeight="1" x14ac:dyDescent="0.25">
      <c r="A240" s="45" t="s">
        <v>447</v>
      </c>
      <c r="B240" s="45"/>
      <c r="C240" s="45"/>
      <c r="D240" s="45"/>
      <c r="E240" s="45"/>
      <c r="F240" s="45"/>
      <c r="G240" s="45"/>
      <c r="H240" s="45"/>
      <c r="I240" s="45"/>
      <c r="J240" s="45"/>
      <c r="K240" s="45"/>
      <c r="L240" s="45"/>
      <c r="M240" s="45"/>
      <c r="N240" s="45"/>
    </row>
    <row r="241" spans="1:14" s="18" customFormat="1" ht="30" x14ac:dyDescent="0.25">
      <c r="A241" s="12" t="s">
        <v>450</v>
      </c>
      <c r="B241" s="12" t="s">
        <v>451</v>
      </c>
      <c r="C241" s="12" t="s">
        <v>452</v>
      </c>
      <c r="D241" s="12" t="s">
        <v>66</v>
      </c>
      <c r="E241" s="12" t="s">
        <v>122</v>
      </c>
      <c r="F241" s="12" t="s">
        <v>78</v>
      </c>
      <c r="G241" s="12" t="str">
        <f t="shared" ref="G241" si="370">+F241</f>
        <v>3RD QUARTER</v>
      </c>
      <c r="H241" s="12" t="str">
        <f t="shared" ref="H241" si="371">+G241</f>
        <v>3RD QUARTER</v>
      </c>
      <c r="I241" s="12" t="str">
        <f t="shared" ref="I241" si="372">+H241</f>
        <v>3RD QUARTER</v>
      </c>
      <c r="J241" s="12" t="s">
        <v>16</v>
      </c>
      <c r="K241" s="19">
        <f t="shared" ref="K241:K251" si="373">+L241</f>
        <v>22000000</v>
      </c>
      <c r="L241" s="19">
        <v>22000000</v>
      </c>
      <c r="M241" s="19"/>
      <c r="N241" s="12"/>
    </row>
    <row r="242" spans="1:14" s="18" customFormat="1" ht="45" x14ac:dyDescent="0.25">
      <c r="A242" s="12" t="s">
        <v>453</v>
      </c>
      <c r="B242" s="12" t="s">
        <v>454</v>
      </c>
      <c r="C242" s="12" t="s">
        <v>452</v>
      </c>
      <c r="D242" s="12" t="s">
        <v>66</v>
      </c>
      <c r="E242" s="12" t="s">
        <v>122</v>
      </c>
      <c r="F242" s="12" t="s">
        <v>209</v>
      </c>
      <c r="G242" s="12" t="str">
        <f t="shared" ref="G242" si="374">+F242</f>
        <v>3RD QUARTER - 4TH QUARTER</v>
      </c>
      <c r="H242" s="12" t="str">
        <f t="shared" ref="H242" si="375">+G242</f>
        <v>3RD QUARTER - 4TH QUARTER</v>
      </c>
      <c r="I242" s="12" t="str">
        <f t="shared" ref="I242" si="376">+H242</f>
        <v>3RD QUARTER - 4TH QUARTER</v>
      </c>
      <c r="J242" s="12" t="s">
        <v>16</v>
      </c>
      <c r="K242" s="19">
        <f t="shared" si="373"/>
        <v>15000000</v>
      </c>
      <c r="L242" s="19">
        <v>15000000</v>
      </c>
      <c r="M242" s="19"/>
      <c r="N242" s="12"/>
    </row>
    <row r="243" spans="1:14" s="18" customFormat="1" ht="45" x14ac:dyDescent="0.25">
      <c r="A243" s="12" t="s">
        <v>459</v>
      </c>
      <c r="B243" s="12" t="s">
        <v>460</v>
      </c>
      <c r="C243" s="12" t="s">
        <v>452</v>
      </c>
      <c r="D243" s="12" t="s">
        <v>66</v>
      </c>
      <c r="E243" s="6" t="s">
        <v>15</v>
      </c>
      <c r="F243" s="12" t="s">
        <v>209</v>
      </c>
      <c r="G243" s="12" t="str">
        <f t="shared" ref="G243" si="377">+F243</f>
        <v>3RD QUARTER - 4TH QUARTER</v>
      </c>
      <c r="H243" s="12" t="str">
        <f t="shared" ref="H243" si="378">+G243</f>
        <v>3RD QUARTER - 4TH QUARTER</v>
      </c>
      <c r="I243" s="12" t="str">
        <f t="shared" ref="I243" si="379">+H243</f>
        <v>3RD QUARTER - 4TH QUARTER</v>
      </c>
      <c r="J243" s="12" t="s">
        <v>16</v>
      </c>
      <c r="K243" s="19">
        <f t="shared" si="373"/>
        <v>500000</v>
      </c>
      <c r="L243" s="19">
        <v>500000</v>
      </c>
      <c r="M243" s="19"/>
      <c r="N243" s="12"/>
    </row>
    <row r="244" spans="1:14" s="18" customFormat="1" ht="45" x14ac:dyDescent="0.25">
      <c r="A244" s="12" t="s">
        <v>463</v>
      </c>
      <c r="B244" s="12" t="s">
        <v>461</v>
      </c>
      <c r="C244" s="12" t="s">
        <v>452</v>
      </c>
      <c r="D244" s="12" t="s">
        <v>66</v>
      </c>
      <c r="E244" s="12" t="s">
        <v>122</v>
      </c>
      <c r="F244" s="12" t="s">
        <v>209</v>
      </c>
      <c r="G244" s="12" t="str">
        <f t="shared" ref="G244" si="380">+F244</f>
        <v>3RD QUARTER - 4TH QUARTER</v>
      </c>
      <c r="H244" s="12" t="str">
        <f t="shared" ref="H244" si="381">+G244</f>
        <v>3RD QUARTER - 4TH QUARTER</v>
      </c>
      <c r="I244" s="12" t="str">
        <f t="shared" ref="I244" si="382">+H244</f>
        <v>3RD QUARTER - 4TH QUARTER</v>
      </c>
      <c r="J244" s="12" t="s">
        <v>16</v>
      </c>
      <c r="K244" s="19">
        <f t="shared" si="373"/>
        <v>1200000</v>
      </c>
      <c r="L244" s="19">
        <v>1200000</v>
      </c>
      <c r="M244" s="19"/>
      <c r="N244" s="12"/>
    </row>
    <row r="245" spans="1:14" s="18" customFormat="1" ht="30" x14ac:dyDescent="0.25">
      <c r="A245" s="12" t="s">
        <v>462</v>
      </c>
      <c r="B245" s="12" t="s">
        <v>464</v>
      </c>
      <c r="C245" s="12" t="s">
        <v>452</v>
      </c>
      <c r="D245" s="12" t="s">
        <v>66</v>
      </c>
      <c r="E245" s="12" t="s">
        <v>122</v>
      </c>
      <c r="F245" s="12" t="s">
        <v>70</v>
      </c>
      <c r="G245" s="12" t="str">
        <f t="shared" ref="G245" si="383">+F245</f>
        <v>1ST QUARTER - 4TH QUARTER</v>
      </c>
      <c r="H245" s="12" t="str">
        <f t="shared" ref="H245" si="384">+G245</f>
        <v>1ST QUARTER - 4TH QUARTER</v>
      </c>
      <c r="I245" s="12" t="str">
        <f t="shared" ref="I245" si="385">+H245</f>
        <v>1ST QUARTER - 4TH QUARTER</v>
      </c>
      <c r="J245" s="12" t="s">
        <v>16</v>
      </c>
      <c r="K245" s="19">
        <f t="shared" si="373"/>
        <v>3800000</v>
      </c>
      <c r="L245" s="19">
        <v>3800000</v>
      </c>
      <c r="M245" s="19"/>
      <c r="N245" s="12"/>
    </row>
    <row r="246" spans="1:14" s="18" customFormat="1" ht="45" x14ac:dyDescent="0.25">
      <c r="A246" s="12" t="s">
        <v>465</v>
      </c>
      <c r="B246" s="12" t="s">
        <v>466</v>
      </c>
      <c r="C246" s="12" t="s">
        <v>452</v>
      </c>
      <c r="D246" s="12" t="s">
        <v>66</v>
      </c>
      <c r="E246" s="12" t="s">
        <v>122</v>
      </c>
      <c r="F246" s="12" t="s">
        <v>110</v>
      </c>
      <c r="G246" s="12" t="str">
        <f t="shared" ref="G246" si="386">+F246</f>
        <v>2ND QUARTER - 3RD QUARTER</v>
      </c>
      <c r="H246" s="12" t="str">
        <f t="shared" ref="H246" si="387">+G246</f>
        <v>2ND QUARTER - 3RD QUARTER</v>
      </c>
      <c r="I246" s="12" t="str">
        <f t="shared" ref="I246" si="388">+H246</f>
        <v>2ND QUARTER - 3RD QUARTER</v>
      </c>
      <c r="J246" s="12" t="s">
        <v>16</v>
      </c>
      <c r="K246" s="19">
        <f t="shared" si="373"/>
        <v>1500000</v>
      </c>
      <c r="L246" s="19">
        <v>1500000</v>
      </c>
      <c r="M246" s="19"/>
      <c r="N246" s="12"/>
    </row>
    <row r="247" spans="1:14" s="18" customFormat="1" ht="45" x14ac:dyDescent="0.25">
      <c r="A247" s="12" t="s">
        <v>467</v>
      </c>
      <c r="B247" s="12" t="s">
        <v>468</v>
      </c>
      <c r="C247" s="12" t="s">
        <v>452</v>
      </c>
      <c r="D247" s="12" t="s">
        <v>66</v>
      </c>
      <c r="E247" s="12" t="s">
        <v>122</v>
      </c>
      <c r="F247" s="12" t="s">
        <v>110</v>
      </c>
      <c r="G247" s="12" t="str">
        <f t="shared" ref="G247" si="389">+F247</f>
        <v>2ND QUARTER - 3RD QUARTER</v>
      </c>
      <c r="H247" s="12" t="str">
        <f t="shared" ref="H247" si="390">+G247</f>
        <v>2ND QUARTER - 3RD QUARTER</v>
      </c>
      <c r="I247" s="12" t="str">
        <f t="shared" ref="I247" si="391">+H247</f>
        <v>2ND QUARTER - 3RD QUARTER</v>
      </c>
      <c r="J247" s="12" t="s">
        <v>16</v>
      </c>
      <c r="K247" s="19">
        <f t="shared" si="373"/>
        <v>4750000</v>
      </c>
      <c r="L247" s="19">
        <v>4750000</v>
      </c>
      <c r="M247" s="19"/>
      <c r="N247" s="12"/>
    </row>
    <row r="248" spans="1:14" s="18" customFormat="1" ht="60" x14ac:dyDescent="0.25">
      <c r="A248" s="12" t="s">
        <v>469</v>
      </c>
      <c r="B248" s="12" t="s">
        <v>470</v>
      </c>
      <c r="C248" s="12" t="s">
        <v>452</v>
      </c>
      <c r="D248" s="12" t="s">
        <v>66</v>
      </c>
      <c r="E248" s="12" t="s">
        <v>122</v>
      </c>
      <c r="F248" s="12" t="s">
        <v>209</v>
      </c>
      <c r="G248" s="12" t="str">
        <f t="shared" ref="G248" si="392">+F248</f>
        <v>3RD QUARTER - 4TH QUARTER</v>
      </c>
      <c r="H248" s="12" t="str">
        <f t="shared" ref="H248" si="393">+G248</f>
        <v>3RD QUARTER - 4TH QUARTER</v>
      </c>
      <c r="I248" s="12" t="str">
        <f t="shared" ref="I248" si="394">+H248</f>
        <v>3RD QUARTER - 4TH QUARTER</v>
      </c>
      <c r="J248" s="12" t="s">
        <v>16</v>
      </c>
      <c r="K248" s="19">
        <f t="shared" si="373"/>
        <v>4200000</v>
      </c>
      <c r="L248" s="19">
        <v>4200000</v>
      </c>
      <c r="M248" s="19"/>
      <c r="N248" s="12"/>
    </row>
    <row r="249" spans="1:14" s="18" customFormat="1" ht="30" x14ac:dyDescent="0.25">
      <c r="A249" s="12" t="s">
        <v>471</v>
      </c>
      <c r="B249" s="12" t="s">
        <v>472</v>
      </c>
      <c r="C249" s="12" t="s">
        <v>452</v>
      </c>
      <c r="D249" s="12" t="s">
        <v>66</v>
      </c>
      <c r="E249" s="12" t="s">
        <v>122</v>
      </c>
      <c r="F249" s="12" t="s">
        <v>70</v>
      </c>
      <c r="G249" s="12" t="str">
        <f t="shared" ref="G249" si="395">+F249</f>
        <v>1ST QUARTER - 4TH QUARTER</v>
      </c>
      <c r="H249" s="12" t="str">
        <f t="shared" ref="H249" si="396">+G249</f>
        <v>1ST QUARTER - 4TH QUARTER</v>
      </c>
      <c r="I249" s="12" t="str">
        <f t="shared" ref="I249" si="397">+H249</f>
        <v>1ST QUARTER - 4TH QUARTER</v>
      </c>
      <c r="J249" s="12" t="s">
        <v>16</v>
      </c>
      <c r="K249" s="19">
        <f t="shared" si="373"/>
        <v>10958866.630000001</v>
      </c>
      <c r="L249" s="19">
        <v>10958866.630000001</v>
      </c>
      <c r="M249" s="19"/>
      <c r="N249" s="12"/>
    </row>
    <row r="250" spans="1:14" s="18" customFormat="1" ht="30" x14ac:dyDescent="0.25">
      <c r="A250" s="12" t="s">
        <v>473</v>
      </c>
      <c r="B250" s="12" t="s">
        <v>474</v>
      </c>
      <c r="C250" s="12" t="s">
        <v>452</v>
      </c>
      <c r="D250" s="12" t="s">
        <v>66</v>
      </c>
      <c r="E250" s="12" t="s">
        <v>122</v>
      </c>
      <c r="F250" s="12" t="s">
        <v>70</v>
      </c>
      <c r="G250" s="12" t="str">
        <f t="shared" ref="G250" si="398">+F250</f>
        <v>1ST QUARTER - 4TH QUARTER</v>
      </c>
      <c r="H250" s="12" t="str">
        <f t="shared" ref="H250" si="399">+G250</f>
        <v>1ST QUARTER - 4TH QUARTER</v>
      </c>
      <c r="I250" s="12" t="str">
        <f t="shared" ref="I250" si="400">+H250</f>
        <v>1ST QUARTER - 4TH QUARTER</v>
      </c>
      <c r="J250" s="12" t="s">
        <v>16</v>
      </c>
      <c r="K250" s="19">
        <f t="shared" si="373"/>
        <v>5000000</v>
      </c>
      <c r="L250" s="19">
        <v>5000000</v>
      </c>
      <c r="M250" s="19"/>
      <c r="N250" s="12"/>
    </row>
    <row r="251" spans="1:14" s="18" customFormat="1" ht="47.25" customHeight="1" x14ac:dyDescent="0.25">
      <c r="A251" s="12" t="s">
        <v>475</v>
      </c>
      <c r="B251" s="12" t="s">
        <v>476</v>
      </c>
      <c r="C251" s="12" t="s">
        <v>452</v>
      </c>
      <c r="D251" s="12" t="s">
        <v>66</v>
      </c>
      <c r="E251" s="12" t="s">
        <v>122</v>
      </c>
      <c r="F251" s="12" t="s">
        <v>102</v>
      </c>
      <c r="G251" s="12" t="str">
        <f t="shared" ref="G251" si="401">+F251</f>
        <v>2ND QUARTER - 4TH QUARTER</v>
      </c>
      <c r="H251" s="12" t="str">
        <f t="shared" ref="H251" si="402">+G251</f>
        <v>2ND QUARTER - 4TH QUARTER</v>
      </c>
      <c r="I251" s="12" t="str">
        <f t="shared" ref="I251" si="403">+H251</f>
        <v>2ND QUARTER - 4TH QUARTER</v>
      </c>
      <c r="J251" s="12" t="s">
        <v>16</v>
      </c>
      <c r="K251" s="19">
        <f t="shared" si="373"/>
        <v>4000000</v>
      </c>
      <c r="L251" s="19">
        <v>4000000</v>
      </c>
      <c r="M251" s="19"/>
      <c r="N251" s="12"/>
    </row>
    <row r="252" spans="1:14" s="18" customFormat="1" ht="15" customHeight="1" x14ac:dyDescent="0.25">
      <c r="A252" s="45" t="s">
        <v>481</v>
      </c>
      <c r="B252" s="45"/>
      <c r="C252" s="45"/>
      <c r="D252" s="45"/>
      <c r="E252" s="45"/>
      <c r="F252" s="45"/>
      <c r="G252" s="45"/>
      <c r="H252" s="45"/>
      <c r="I252" s="45"/>
      <c r="J252" s="45"/>
      <c r="K252" s="45"/>
      <c r="L252" s="45"/>
      <c r="M252" s="45"/>
      <c r="N252" s="45"/>
    </row>
    <row r="253" spans="1:14" s="18" customFormat="1" ht="45" x14ac:dyDescent="0.25">
      <c r="A253" s="12" t="s">
        <v>482</v>
      </c>
      <c r="B253" s="12" t="s">
        <v>483</v>
      </c>
      <c r="C253" s="12" t="s">
        <v>484</v>
      </c>
      <c r="D253" s="12" t="s">
        <v>66</v>
      </c>
      <c r="E253" s="6" t="s">
        <v>15</v>
      </c>
      <c r="F253" s="12" t="s">
        <v>158</v>
      </c>
      <c r="G253" s="12" t="str">
        <f t="shared" ref="G253" si="404">+F253</f>
        <v>1ST QUARTER - 2ND QUARTER</v>
      </c>
      <c r="H253" s="12" t="str">
        <f t="shared" ref="H253" si="405">+G253</f>
        <v>1ST QUARTER - 2ND QUARTER</v>
      </c>
      <c r="I253" s="12" t="str">
        <f t="shared" ref="I253" si="406">+H253</f>
        <v>1ST QUARTER - 2ND QUARTER</v>
      </c>
      <c r="J253" s="12" t="s">
        <v>16</v>
      </c>
      <c r="K253" s="19">
        <f t="shared" ref="K253:K259" si="407">+L253</f>
        <v>500000</v>
      </c>
      <c r="L253" s="19">
        <v>500000</v>
      </c>
      <c r="M253" s="19"/>
      <c r="N253" s="12"/>
    </row>
    <row r="254" spans="1:14" s="18" customFormat="1" ht="45" x14ac:dyDescent="0.25">
      <c r="A254" s="12" t="s">
        <v>489</v>
      </c>
      <c r="B254" s="12" t="s">
        <v>177</v>
      </c>
      <c r="C254" s="12" t="s">
        <v>484</v>
      </c>
      <c r="D254" s="12" t="s">
        <v>66</v>
      </c>
      <c r="E254" s="6" t="s">
        <v>15</v>
      </c>
      <c r="F254" s="12" t="s">
        <v>67</v>
      </c>
      <c r="G254" s="12" t="str">
        <f t="shared" ref="G254" si="408">+F254</f>
        <v>1ST QUARTER</v>
      </c>
      <c r="H254" s="12" t="str">
        <f t="shared" ref="H254" si="409">+G254</f>
        <v>1ST QUARTER</v>
      </c>
      <c r="I254" s="12" t="str">
        <f t="shared" ref="I254" si="410">+H254</f>
        <v>1ST QUARTER</v>
      </c>
      <c r="J254" s="12" t="s">
        <v>16</v>
      </c>
      <c r="K254" s="19">
        <f t="shared" si="407"/>
        <v>500000</v>
      </c>
      <c r="L254" s="19">
        <v>500000</v>
      </c>
      <c r="M254" s="19"/>
      <c r="N254" s="12"/>
    </row>
    <row r="255" spans="1:14" s="18" customFormat="1" ht="45" x14ac:dyDescent="0.25">
      <c r="A255" s="12" t="s">
        <v>490</v>
      </c>
      <c r="B255" s="12" t="s">
        <v>491</v>
      </c>
      <c r="C255" s="12" t="s">
        <v>484</v>
      </c>
      <c r="D255" s="12" t="s">
        <v>66</v>
      </c>
      <c r="E255" s="6" t="s">
        <v>15</v>
      </c>
      <c r="F255" s="12" t="s">
        <v>70</v>
      </c>
      <c r="G255" s="12" t="str">
        <f t="shared" ref="G255" si="411">+F255</f>
        <v>1ST QUARTER - 4TH QUARTER</v>
      </c>
      <c r="H255" s="12" t="str">
        <f t="shared" ref="H255" si="412">+G255</f>
        <v>1ST QUARTER - 4TH QUARTER</v>
      </c>
      <c r="I255" s="12" t="str">
        <f t="shared" ref="I255" si="413">+H255</f>
        <v>1ST QUARTER - 4TH QUARTER</v>
      </c>
      <c r="J255" s="12" t="s">
        <v>16</v>
      </c>
      <c r="K255" s="19">
        <f t="shared" si="407"/>
        <v>1000000</v>
      </c>
      <c r="L255" s="19">
        <v>1000000</v>
      </c>
      <c r="M255" s="19"/>
      <c r="N255" s="12"/>
    </row>
    <row r="256" spans="1:14" s="18" customFormat="1" ht="30" x14ac:dyDescent="0.25">
      <c r="A256" s="12" t="s">
        <v>492</v>
      </c>
      <c r="B256" s="12" t="s">
        <v>493</v>
      </c>
      <c r="C256" s="12" t="s">
        <v>484</v>
      </c>
      <c r="D256" s="12" t="s">
        <v>66</v>
      </c>
      <c r="E256" s="12" t="s">
        <v>122</v>
      </c>
      <c r="F256" s="12" t="s">
        <v>78</v>
      </c>
      <c r="G256" s="12" t="str">
        <f t="shared" ref="G256" si="414">+F256</f>
        <v>3RD QUARTER</v>
      </c>
      <c r="H256" s="12" t="str">
        <f t="shared" ref="H256" si="415">+G256</f>
        <v>3RD QUARTER</v>
      </c>
      <c r="I256" s="12" t="str">
        <f t="shared" ref="I256" si="416">+H256</f>
        <v>3RD QUARTER</v>
      </c>
      <c r="J256" s="12" t="s">
        <v>16</v>
      </c>
      <c r="K256" s="19">
        <f t="shared" si="407"/>
        <v>2000000</v>
      </c>
      <c r="L256" s="19">
        <v>2000000</v>
      </c>
      <c r="M256" s="19"/>
      <c r="N256" s="12"/>
    </row>
    <row r="257" spans="1:14" s="18" customFormat="1" ht="45" x14ac:dyDescent="0.25">
      <c r="A257" s="12" t="s">
        <v>494</v>
      </c>
      <c r="B257" s="12" t="s">
        <v>495</v>
      </c>
      <c r="C257" s="12" t="s">
        <v>484</v>
      </c>
      <c r="D257" s="12" t="s">
        <v>66</v>
      </c>
      <c r="E257" s="6" t="s">
        <v>15</v>
      </c>
      <c r="F257" s="12" t="s">
        <v>115</v>
      </c>
      <c r="G257" s="12" t="str">
        <f t="shared" ref="G257" si="417">+F257</f>
        <v>2ND QUARTER</v>
      </c>
      <c r="H257" s="12" t="str">
        <f t="shared" ref="H257" si="418">+G257</f>
        <v>2ND QUARTER</v>
      </c>
      <c r="I257" s="12" t="str">
        <f t="shared" ref="I257" si="419">+H257</f>
        <v>2ND QUARTER</v>
      </c>
      <c r="J257" s="12" t="s">
        <v>16</v>
      </c>
      <c r="K257" s="19">
        <f t="shared" si="407"/>
        <v>500000</v>
      </c>
      <c r="L257" s="19">
        <v>500000</v>
      </c>
      <c r="M257" s="19"/>
      <c r="N257" s="12"/>
    </row>
    <row r="258" spans="1:14" s="18" customFormat="1" ht="45" x14ac:dyDescent="0.25">
      <c r="A258" s="12" t="s">
        <v>496</v>
      </c>
      <c r="B258" s="12" t="s">
        <v>497</v>
      </c>
      <c r="C258" s="12" t="s">
        <v>484</v>
      </c>
      <c r="D258" s="12" t="s">
        <v>66</v>
      </c>
      <c r="E258" s="6" t="s">
        <v>15</v>
      </c>
      <c r="F258" s="12" t="s">
        <v>67</v>
      </c>
      <c r="G258" s="12" t="str">
        <f t="shared" ref="G258" si="420">+F258</f>
        <v>1ST QUARTER</v>
      </c>
      <c r="H258" s="12" t="str">
        <f t="shared" ref="H258" si="421">+G258</f>
        <v>1ST QUARTER</v>
      </c>
      <c r="I258" s="12" t="str">
        <f t="shared" ref="I258" si="422">+H258</f>
        <v>1ST QUARTER</v>
      </c>
      <c r="J258" s="12" t="s">
        <v>16</v>
      </c>
      <c r="K258" s="19">
        <f t="shared" si="407"/>
        <v>500000</v>
      </c>
      <c r="L258" s="19">
        <v>500000</v>
      </c>
      <c r="M258" s="19"/>
      <c r="N258" s="12"/>
    </row>
    <row r="259" spans="1:14" s="18" customFormat="1" ht="45" x14ac:dyDescent="0.25">
      <c r="A259" s="12" t="s">
        <v>498</v>
      </c>
      <c r="B259" s="12" t="s">
        <v>499</v>
      </c>
      <c r="C259" s="12" t="s">
        <v>484</v>
      </c>
      <c r="D259" s="12" t="s">
        <v>66</v>
      </c>
      <c r="E259" s="6" t="s">
        <v>15</v>
      </c>
      <c r="F259" s="12" t="s">
        <v>70</v>
      </c>
      <c r="G259" s="12" t="str">
        <f t="shared" ref="G259" si="423">+F259</f>
        <v>1ST QUARTER - 4TH QUARTER</v>
      </c>
      <c r="H259" s="12" t="str">
        <f t="shared" ref="H259" si="424">+G259</f>
        <v>1ST QUARTER - 4TH QUARTER</v>
      </c>
      <c r="I259" s="12" t="str">
        <f t="shared" ref="I259" si="425">+H259</f>
        <v>1ST QUARTER - 4TH QUARTER</v>
      </c>
      <c r="J259" s="12" t="s">
        <v>16</v>
      </c>
      <c r="K259" s="19">
        <f t="shared" si="407"/>
        <v>1000000</v>
      </c>
      <c r="L259" s="19">
        <v>1000000</v>
      </c>
      <c r="M259" s="19"/>
      <c r="N259" s="12"/>
    </row>
    <row r="260" spans="1:14" s="18" customFormat="1" ht="15.75" x14ac:dyDescent="0.25">
      <c r="A260" s="45" t="s">
        <v>550</v>
      </c>
      <c r="B260" s="45"/>
      <c r="C260" s="45"/>
      <c r="D260" s="45"/>
      <c r="E260" s="45"/>
      <c r="F260" s="45"/>
      <c r="G260" s="45"/>
      <c r="H260" s="45"/>
      <c r="I260" s="45"/>
      <c r="J260" s="45"/>
      <c r="K260" s="45"/>
      <c r="L260" s="45"/>
      <c r="M260" s="45"/>
      <c r="N260" s="45"/>
    </row>
    <row r="261" spans="1:14" s="18" customFormat="1" ht="75" x14ac:dyDescent="0.25">
      <c r="A261" s="12" t="s">
        <v>551</v>
      </c>
      <c r="B261" s="12" t="s">
        <v>552</v>
      </c>
      <c r="C261" s="12" t="s">
        <v>540</v>
      </c>
      <c r="D261" s="12" t="s">
        <v>66</v>
      </c>
      <c r="E261" s="6" t="s">
        <v>15</v>
      </c>
      <c r="F261" s="12" t="s">
        <v>67</v>
      </c>
      <c r="G261" s="12" t="str">
        <f t="shared" ref="G261" si="426">+F261</f>
        <v>1ST QUARTER</v>
      </c>
      <c r="H261" s="12" t="str">
        <f t="shared" ref="H261" si="427">+G261</f>
        <v>1ST QUARTER</v>
      </c>
      <c r="I261" s="12" t="str">
        <f t="shared" ref="I261" si="428">+H261</f>
        <v>1ST QUARTER</v>
      </c>
      <c r="J261" s="12" t="s">
        <v>16</v>
      </c>
      <c r="K261" s="19">
        <f t="shared" ref="K261:K286" si="429">+L261</f>
        <v>500000</v>
      </c>
      <c r="L261" s="19">
        <v>500000</v>
      </c>
      <c r="M261" s="19"/>
      <c r="N261" s="12"/>
    </row>
    <row r="262" spans="1:14" s="18" customFormat="1" ht="45" x14ac:dyDescent="0.25">
      <c r="A262" s="12" t="s">
        <v>553</v>
      </c>
      <c r="B262" s="12" t="s">
        <v>554</v>
      </c>
      <c r="C262" s="12" t="s">
        <v>452</v>
      </c>
      <c r="D262" s="12" t="s">
        <v>66</v>
      </c>
      <c r="E262" s="6" t="s">
        <v>15</v>
      </c>
      <c r="F262" s="12" t="s">
        <v>67</v>
      </c>
      <c r="G262" s="12" t="str">
        <f t="shared" ref="G262" si="430">+F262</f>
        <v>1ST QUARTER</v>
      </c>
      <c r="H262" s="12" t="str">
        <f t="shared" ref="H262" si="431">+G262</f>
        <v>1ST QUARTER</v>
      </c>
      <c r="I262" s="12" t="str">
        <f t="shared" ref="I262" si="432">+H262</f>
        <v>1ST QUARTER</v>
      </c>
      <c r="J262" s="12" t="s">
        <v>16</v>
      </c>
      <c r="K262" s="19">
        <f t="shared" si="429"/>
        <v>55890</v>
      </c>
      <c r="L262" s="19">
        <v>55890</v>
      </c>
      <c r="M262" s="19"/>
      <c r="N262" s="12"/>
    </row>
    <row r="263" spans="1:14" s="18" customFormat="1" ht="105" x14ac:dyDescent="0.25">
      <c r="A263" s="12" t="s">
        <v>555</v>
      </c>
      <c r="B263" s="12" t="s">
        <v>556</v>
      </c>
      <c r="C263" s="12" t="s">
        <v>452</v>
      </c>
      <c r="D263" s="12" t="s">
        <v>66</v>
      </c>
      <c r="E263" s="6" t="s">
        <v>15</v>
      </c>
      <c r="F263" s="12" t="s">
        <v>67</v>
      </c>
      <c r="G263" s="12" t="str">
        <f t="shared" ref="G263" si="433">+F263</f>
        <v>1ST QUARTER</v>
      </c>
      <c r="H263" s="12" t="str">
        <f t="shared" ref="H263" si="434">+G263</f>
        <v>1ST QUARTER</v>
      </c>
      <c r="I263" s="12" t="str">
        <f t="shared" ref="I263" si="435">+H263</f>
        <v>1ST QUARTER</v>
      </c>
      <c r="J263" s="12" t="s">
        <v>16</v>
      </c>
      <c r="K263" s="19">
        <f t="shared" si="429"/>
        <v>71110</v>
      </c>
      <c r="L263" s="19">
        <v>71110</v>
      </c>
      <c r="M263" s="19"/>
      <c r="N263" s="12"/>
    </row>
    <row r="264" spans="1:14" s="18" customFormat="1" ht="90" x14ac:dyDescent="0.25">
      <c r="A264" s="12" t="s">
        <v>555</v>
      </c>
      <c r="B264" s="12" t="s">
        <v>557</v>
      </c>
      <c r="C264" s="12" t="s">
        <v>452</v>
      </c>
      <c r="D264" s="12" t="s">
        <v>66</v>
      </c>
      <c r="E264" s="6" t="s">
        <v>15</v>
      </c>
      <c r="F264" s="12" t="s">
        <v>67</v>
      </c>
      <c r="G264" s="12" t="str">
        <f t="shared" ref="G264" si="436">+F264</f>
        <v>1ST QUARTER</v>
      </c>
      <c r="H264" s="12" t="str">
        <f t="shared" ref="H264" si="437">+G264</f>
        <v>1ST QUARTER</v>
      </c>
      <c r="I264" s="12" t="str">
        <f t="shared" ref="I264" si="438">+H264</f>
        <v>1ST QUARTER</v>
      </c>
      <c r="J264" s="12" t="s">
        <v>16</v>
      </c>
      <c r="K264" s="19">
        <f t="shared" si="429"/>
        <v>189000</v>
      </c>
      <c r="L264" s="19">
        <v>189000</v>
      </c>
      <c r="M264" s="19"/>
      <c r="N264" s="12"/>
    </row>
    <row r="265" spans="1:14" s="18" customFormat="1" ht="75" x14ac:dyDescent="0.25">
      <c r="A265" s="12" t="s">
        <v>558</v>
      </c>
      <c r="B265" s="12" t="s">
        <v>552</v>
      </c>
      <c r="C265" s="12" t="s">
        <v>677</v>
      </c>
      <c r="D265" s="12" t="s">
        <v>66</v>
      </c>
      <c r="E265" s="6" t="s">
        <v>15</v>
      </c>
      <c r="F265" s="12" t="s">
        <v>67</v>
      </c>
      <c r="G265" s="12" t="str">
        <f t="shared" ref="G265" si="439">+F265</f>
        <v>1ST QUARTER</v>
      </c>
      <c r="H265" s="12" t="str">
        <f t="shared" ref="H265" si="440">+G265</f>
        <v>1ST QUARTER</v>
      </c>
      <c r="I265" s="12" t="str">
        <f t="shared" ref="I265" si="441">+H265</f>
        <v>1ST QUARTER</v>
      </c>
      <c r="J265" s="12" t="s">
        <v>16</v>
      </c>
      <c r="K265" s="19">
        <f t="shared" si="429"/>
        <v>812700</v>
      </c>
      <c r="L265" s="19">
        <v>812700</v>
      </c>
      <c r="M265" s="19"/>
      <c r="N265" s="12"/>
    </row>
    <row r="266" spans="1:14" s="18" customFormat="1" ht="30" x14ac:dyDescent="0.25">
      <c r="A266" s="12" t="s">
        <v>559</v>
      </c>
      <c r="B266" s="12" t="s">
        <v>560</v>
      </c>
      <c r="C266" s="12" t="s">
        <v>452</v>
      </c>
      <c r="D266" s="12" t="s">
        <v>66</v>
      </c>
      <c r="E266" s="6" t="s">
        <v>75</v>
      </c>
      <c r="F266" s="12" t="s">
        <v>67</v>
      </c>
      <c r="G266" s="12" t="str">
        <f t="shared" ref="G266" si="442">+F266</f>
        <v>1ST QUARTER</v>
      </c>
      <c r="H266" s="12" t="str">
        <f t="shared" ref="H266" si="443">+G266</f>
        <v>1ST QUARTER</v>
      </c>
      <c r="I266" s="12" t="str">
        <f t="shared" ref="I266" si="444">+H266</f>
        <v>1ST QUARTER</v>
      </c>
      <c r="J266" s="12" t="s">
        <v>16</v>
      </c>
      <c r="K266" s="19">
        <f t="shared" si="429"/>
        <v>9355</v>
      </c>
      <c r="L266" s="19">
        <v>9355</v>
      </c>
      <c r="M266" s="19"/>
      <c r="N266" s="12"/>
    </row>
    <row r="267" spans="1:14" s="18" customFormat="1" ht="60" x14ac:dyDescent="0.25">
      <c r="A267" s="12" t="s">
        <v>561</v>
      </c>
      <c r="B267" s="12" t="s">
        <v>562</v>
      </c>
      <c r="C267" s="12" t="s">
        <v>677</v>
      </c>
      <c r="D267" s="12" t="s">
        <v>66</v>
      </c>
      <c r="E267" s="6" t="s">
        <v>563</v>
      </c>
      <c r="F267" s="12" t="s">
        <v>67</v>
      </c>
      <c r="G267" s="12" t="str">
        <f t="shared" ref="G267" si="445">+F267</f>
        <v>1ST QUARTER</v>
      </c>
      <c r="H267" s="12" t="str">
        <f t="shared" ref="H267" si="446">+G267</f>
        <v>1ST QUARTER</v>
      </c>
      <c r="I267" s="12" t="str">
        <f t="shared" ref="I267" si="447">+H267</f>
        <v>1ST QUARTER</v>
      </c>
      <c r="J267" s="12" t="s">
        <v>16</v>
      </c>
      <c r="K267" s="19">
        <f t="shared" si="429"/>
        <v>315000</v>
      </c>
      <c r="L267" s="19">
        <v>315000</v>
      </c>
      <c r="M267" s="19"/>
      <c r="N267" s="12"/>
    </row>
    <row r="268" spans="1:14" s="18" customFormat="1" ht="75" x14ac:dyDescent="0.25">
      <c r="A268" s="12" t="s">
        <v>564</v>
      </c>
      <c r="B268" s="12" t="s">
        <v>565</v>
      </c>
      <c r="C268" s="12" t="s">
        <v>677</v>
      </c>
      <c r="D268" s="12" t="s">
        <v>66</v>
      </c>
      <c r="E268" s="6" t="s">
        <v>75</v>
      </c>
      <c r="F268" s="12" t="s">
        <v>67</v>
      </c>
      <c r="G268" s="12" t="str">
        <f t="shared" ref="G268" si="448">+F268</f>
        <v>1ST QUARTER</v>
      </c>
      <c r="H268" s="12" t="str">
        <f t="shared" ref="H268" si="449">+G268</f>
        <v>1ST QUARTER</v>
      </c>
      <c r="I268" s="12" t="str">
        <f t="shared" ref="I268" si="450">+H268</f>
        <v>1ST QUARTER</v>
      </c>
      <c r="J268" s="12" t="s">
        <v>16</v>
      </c>
      <c r="K268" s="19">
        <f t="shared" si="429"/>
        <v>8400</v>
      </c>
      <c r="L268" s="19">
        <v>8400</v>
      </c>
      <c r="M268" s="19"/>
      <c r="N268" s="12"/>
    </row>
    <row r="269" spans="1:14" s="18" customFormat="1" ht="75" x14ac:dyDescent="0.25">
      <c r="A269" s="12" t="s">
        <v>566</v>
      </c>
      <c r="B269" s="12" t="s">
        <v>567</v>
      </c>
      <c r="C269" s="12" t="s">
        <v>677</v>
      </c>
      <c r="D269" s="12" t="s">
        <v>66</v>
      </c>
      <c r="E269" s="6" t="s">
        <v>563</v>
      </c>
      <c r="F269" s="12" t="s">
        <v>67</v>
      </c>
      <c r="G269" s="12" t="str">
        <f t="shared" ref="G269" si="451">+F269</f>
        <v>1ST QUARTER</v>
      </c>
      <c r="H269" s="12" t="str">
        <f t="shared" ref="H269" si="452">+G269</f>
        <v>1ST QUARTER</v>
      </c>
      <c r="I269" s="12" t="str">
        <f t="shared" ref="I269" si="453">+H269</f>
        <v>1ST QUARTER</v>
      </c>
      <c r="J269" s="12" t="s">
        <v>16</v>
      </c>
      <c r="K269" s="19">
        <f t="shared" si="429"/>
        <v>450000</v>
      </c>
      <c r="L269" s="19">
        <v>450000</v>
      </c>
      <c r="M269" s="19"/>
      <c r="N269" s="12"/>
    </row>
    <row r="270" spans="1:14" s="18" customFormat="1" ht="60" x14ac:dyDescent="0.25">
      <c r="A270" s="12" t="s">
        <v>568</v>
      </c>
      <c r="B270" s="12" t="s">
        <v>569</v>
      </c>
      <c r="C270" s="12" t="s">
        <v>677</v>
      </c>
      <c r="D270" s="12" t="s">
        <v>66</v>
      </c>
      <c r="E270" s="6" t="s">
        <v>563</v>
      </c>
      <c r="F270" s="12" t="s">
        <v>67</v>
      </c>
      <c r="G270" s="12" t="str">
        <f t="shared" ref="G270" si="454">+F270</f>
        <v>1ST QUARTER</v>
      </c>
      <c r="H270" s="12" t="str">
        <f t="shared" ref="H270" si="455">+G270</f>
        <v>1ST QUARTER</v>
      </c>
      <c r="I270" s="12" t="str">
        <f t="shared" ref="I270" si="456">+H270</f>
        <v>1ST QUARTER</v>
      </c>
      <c r="J270" s="12" t="s">
        <v>16</v>
      </c>
      <c r="K270" s="19">
        <f t="shared" si="429"/>
        <v>90000</v>
      </c>
      <c r="L270" s="19">
        <v>90000</v>
      </c>
      <c r="M270" s="19"/>
      <c r="N270" s="12"/>
    </row>
    <row r="271" spans="1:14" s="18" customFormat="1" ht="45" x14ac:dyDescent="0.25">
      <c r="A271" s="12" t="s">
        <v>570</v>
      </c>
      <c r="B271" s="12" t="s">
        <v>571</v>
      </c>
      <c r="C271" s="12" t="s">
        <v>452</v>
      </c>
      <c r="D271" s="12" t="s">
        <v>66</v>
      </c>
      <c r="E271" s="6" t="s">
        <v>122</v>
      </c>
      <c r="F271" s="12" t="s">
        <v>67</v>
      </c>
      <c r="G271" s="12" t="str">
        <f t="shared" ref="G271" si="457">+F271</f>
        <v>1ST QUARTER</v>
      </c>
      <c r="H271" s="12" t="str">
        <f t="shared" ref="H271" si="458">+G271</f>
        <v>1ST QUARTER</v>
      </c>
      <c r="I271" s="12" t="str">
        <f t="shared" ref="I271" si="459">+H271</f>
        <v>1ST QUARTER</v>
      </c>
      <c r="J271" s="12" t="s">
        <v>16</v>
      </c>
      <c r="K271" s="19">
        <f t="shared" si="429"/>
        <v>2508250</v>
      </c>
      <c r="L271" s="19">
        <v>2508250</v>
      </c>
      <c r="M271" s="19"/>
      <c r="N271" s="12"/>
    </row>
    <row r="272" spans="1:14" s="18" customFormat="1" ht="45" x14ac:dyDescent="0.25">
      <c r="A272" s="12" t="s">
        <v>572</v>
      </c>
      <c r="B272" s="12" t="s">
        <v>573</v>
      </c>
      <c r="C272" s="12" t="s">
        <v>452</v>
      </c>
      <c r="D272" s="12" t="s">
        <v>66</v>
      </c>
      <c r="E272" s="6" t="s">
        <v>75</v>
      </c>
      <c r="F272" s="12" t="s">
        <v>67</v>
      </c>
      <c r="G272" s="12" t="str">
        <f t="shared" ref="G272" si="460">+F272</f>
        <v>1ST QUARTER</v>
      </c>
      <c r="H272" s="12" t="str">
        <f t="shared" ref="H272" si="461">+G272</f>
        <v>1ST QUARTER</v>
      </c>
      <c r="I272" s="12" t="str">
        <f t="shared" ref="I272" si="462">+H272</f>
        <v>1ST QUARTER</v>
      </c>
      <c r="J272" s="12" t="s">
        <v>16</v>
      </c>
      <c r="K272" s="19">
        <f t="shared" si="429"/>
        <v>49982.2</v>
      </c>
      <c r="L272" s="19">
        <v>49982.2</v>
      </c>
      <c r="M272" s="19"/>
      <c r="N272" s="12"/>
    </row>
    <row r="273" spans="1:14" s="18" customFormat="1" ht="45" x14ac:dyDescent="0.25">
      <c r="A273" s="12" t="s">
        <v>574</v>
      </c>
      <c r="B273" s="12" t="s">
        <v>575</v>
      </c>
      <c r="C273" s="12" t="s">
        <v>452</v>
      </c>
      <c r="D273" s="12" t="s">
        <v>66</v>
      </c>
      <c r="E273" s="6" t="s">
        <v>563</v>
      </c>
      <c r="F273" s="12" t="s">
        <v>67</v>
      </c>
      <c r="G273" s="12" t="str">
        <f t="shared" ref="G273" si="463">+F273</f>
        <v>1ST QUARTER</v>
      </c>
      <c r="H273" s="12" t="str">
        <f t="shared" ref="H273" si="464">+G273</f>
        <v>1ST QUARTER</v>
      </c>
      <c r="I273" s="12" t="str">
        <f t="shared" ref="I273" si="465">+H273</f>
        <v>1ST QUARTER</v>
      </c>
      <c r="J273" s="12" t="s">
        <v>16</v>
      </c>
      <c r="K273" s="19">
        <f t="shared" si="429"/>
        <v>998460</v>
      </c>
      <c r="L273" s="19">
        <v>998460</v>
      </c>
      <c r="M273" s="19"/>
      <c r="N273" s="12"/>
    </row>
    <row r="274" spans="1:14" s="18" customFormat="1" ht="45" x14ac:dyDescent="0.25">
      <c r="A274" s="12" t="s">
        <v>576</v>
      </c>
      <c r="B274" s="12" t="s">
        <v>577</v>
      </c>
      <c r="C274" s="12" t="s">
        <v>452</v>
      </c>
      <c r="D274" s="12" t="s">
        <v>66</v>
      </c>
      <c r="E274" s="6" t="s">
        <v>122</v>
      </c>
      <c r="F274" s="12" t="s">
        <v>67</v>
      </c>
      <c r="G274" s="12" t="str">
        <f t="shared" ref="G274" si="466">+F274</f>
        <v>1ST QUARTER</v>
      </c>
      <c r="H274" s="12" t="str">
        <f t="shared" ref="H274" si="467">+G274</f>
        <v>1ST QUARTER</v>
      </c>
      <c r="I274" s="12" t="str">
        <f t="shared" ref="I274" si="468">+H274</f>
        <v>1ST QUARTER</v>
      </c>
      <c r="J274" s="12" t="s">
        <v>16</v>
      </c>
      <c r="K274" s="19">
        <f t="shared" si="429"/>
        <v>3999951.6</v>
      </c>
      <c r="L274" s="19">
        <v>3999951.6</v>
      </c>
      <c r="M274" s="19"/>
      <c r="N274" s="12"/>
    </row>
    <row r="275" spans="1:14" s="18" customFormat="1" ht="60" x14ac:dyDescent="0.25">
      <c r="A275" s="12" t="s">
        <v>578</v>
      </c>
      <c r="B275" s="12" t="s">
        <v>579</v>
      </c>
      <c r="C275" s="12" t="s">
        <v>452</v>
      </c>
      <c r="D275" s="12" t="s">
        <v>66</v>
      </c>
      <c r="E275" s="6" t="s">
        <v>75</v>
      </c>
      <c r="F275" s="12" t="s">
        <v>67</v>
      </c>
      <c r="G275" s="12" t="str">
        <f t="shared" ref="G275" si="469">+F275</f>
        <v>1ST QUARTER</v>
      </c>
      <c r="H275" s="12" t="str">
        <f t="shared" ref="H275" si="470">+G275</f>
        <v>1ST QUARTER</v>
      </c>
      <c r="I275" s="12" t="str">
        <f t="shared" ref="I275" si="471">+H275</f>
        <v>1ST QUARTER</v>
      </c>
      <c r="J275" s="12" t="s">
        <v>16</v>
      </c>
      <c r="K275" s="19">
        <f t="shared" si="429"/>
        <v>40000</v>
      </c>
      <c r="L275" s="19">
        <v>40000</v>
      </c>
      <c r="M275" s="19"/>
      <c r="N275" s="12"/>
    </row>
    <row r="276" spans="1:14" s="18" customFormat="1" ht="45" x14ac:dyDescent="0.25">
      <c r="A276" s="12" t="s">
        <v>580</v>
      </c>
      <c r="B276" s="12" t="s">
        <v>581</v>
      </c>
      <c r="C276" s="12" t="s">
        <v>452</v>
      </c>
      <c r="D276" s="12" t="s">
        <v>66</v>
      </c>
      <c r="E276" s="6" t="s">
        <v>75</v>
      </c>
      <c r="F276" s="12" t="s">
        <v>67</v>
      </c>
      <c r="G276" s="12" t="str">
        <f t="shared" ref="G276" si="472">+F276</f>
        <v>1ST QUARTER</v>
      </c>
      <c r="H276" s="12" t="str">
        <f t="shared" ref="H276" si="473">+G276</f>
        <v>1ST QUARTER</v>
      </c>
      <c r="I276" s="12" t="str">
        <f t="shared" ref="I276" si="474">+H276</f>
        <v>1ST QUARTER</v>
      </c>
      <c r="J276" s="12" t="s">
        <v>16</v>
      </c>
      <c r="K276" s="19">
        <f t="shared" si="429"/>
        <v>49976</v>
      </c>
      <c r="L276" s="19">
        <v>49976</v>
      </c>
      <c r="M276" s="19"/>
      <c r="N276" s="12"/>
    </row>
    <row r="277" spans="1:14" s="18" customFormat="1" ht="45" x14ac:dyDescent="0.25">
      <c r="A277" s="12" t="s">
        <v>582</v>
      </c>
      <c r="B277" s="12" t="s">
        <v>583</v>
      </c>
      <c r="C277" s="12" t="s">
        <v>452</v>
      </c>
      <c r="D277" s="12" t="s">
        <v>66</v>
      </c>
      <c r="E277" s="6" t="s">
        <v>563</v>
      </c>
      <c r="F277" s="12" t="s">
        <v>67</v>
      </c>
      <c r="G277" s="12" t="str">
        <f t="shared" ref="G277" si="475">+F277</f>
        <v>1ST QUARTER</v>
      </c>
      <c r="H277" s="12" t="str">
        <f t="shared" ref="H277" si="476">+G277</f>
        <v>1ST QUARTER</v>
      </c>
      <c r="I277" s="12" t="str">
        <f t="shared" ref="I277" si="477">+H277</f>
        <v>1ST QUARTER</v>
      </c>
      <c r="J277" s="12" t="s">
        <v>16</v>
      </c>
      <c r="K277" s="19">
        <f t="shared" si="429"/>
        <v>199950</v>
      </c>
      <c r="L277" s="19">
        <v>199950</v>
      </c>
      <c r="M277" s="19"/>
      <c r="N277" s="12"/>
    </row>
    <row r="278" spans="1:14" s="18" customFormat="1" ht="105" x14ac:dyDescent="0.25">
      <c r="A278" s="12" t="s">
        <v>584</v>
      </c>
      <c r="B278" s="12" t="s">
        <v>585</v>
      </c>
      <c r="C278" s="12" t="s">
        <v>677</v>
      </c>
      <c r="D278" s="12" t="s">
        <v>66</v>
      </c>
      <c r="E278" s="6" t="s">
        <v>122</v>
      </c>
      <c r="F278" s="12" t="s">
        <v>67</v>
      </c>
      <c r="G278" s="12" t="str">
        <f t="shared" ref="G278" si="478">+F278</f>
        <v>1ST QUARTER</v>
      </c>
      <c r="H278" s="12" t="str">
        <f t="shared" ref="H278" si="479">+G278</f>
        <v>1ST QUARTER</v>
      </c>
      <c r="I278" s="12" t="str">
        <f t="shared" ref="I278" si="480">+H278</f>
        <v>1ST QUARTER</v>
      </c>
      <c r="J278" s="12" t="s">
        <v>16</v>
      </c>
      <c r="K278" s="19">
        <f t="shared" si="429"/>
        <v>7114094</v>
      </c>
      <c r="L278" s="19">
        <v>7114094</v>
      </c>
      <c r="M278" s="19"/>
      <c r="N278" s="12"/>
    </row>
    <row r="279" spans="1:14" s="18" customFormat="1" ht="90" x14ac:dyDescent="0.25">
      <c r="A279" s="12" t="s">
        <v>586</v>
      </c>
      <c r="B279" s="12" t="s">
        <v>587</v>
      </c>
      <c r="C279" s="12" t="s">
        <v>542</v>
      </c>
      <c r="D279" s="12" t="s">
        <v>66</v>
      </c>
      <c r="E279" s="6" t="s">
        <v>563</v>
      </c>
      <c r="F279" s="12" t="s">
        <v>67</v>
      </c>
      <c r="G279" s="12" t="str">
        <f t="shared" ref="G279" si="481">+F279</f>
        <v>1ST QUARTER</v>
      </c>
      <c r="H279" s="12" t="str">
        <f t="shared" ref="H279" si="482">+G279</f>
        <v>1ST QUARTER</v>
      </c>
      <c r="I279" s="12" t="str">
        <f t="shared" ref="I279" si="483">+H279</f>
        <v>1ST QUARTER</v>
      </c>
      <c r="J279" s="12" t="s">
        <v>16</v>
      </c>
      <c r="K279" s="19">
        <f t="shared" si="429"/>
        <v>893520</v>
      </c>
      <c r="L279" s="19">
        <v>893520</v>
      </c>
      <c r="M279" s="19"/>
      <c r="N279" s="12"/>
    </row>
    <row r="280" spans="1:14" s="18" customFormat="1" ht="60" x14ac:dyDescent="0.25">
      <c r="A280" s="12" t="s">
        <v>588</v>
      </c>
      <c r="B280" s="12" t="s">
        <v>589</v>
      </c>
      <c r="C280" s="12" t="s">
        <v>452</v>
      </c>
      <c r="D280" s="12" t="s">
        <v>66</v>
      </c>
      <c r="E280" s="6" t="s">
        <v>563</v>
      </c>
      <c r="F280" s="12" t="s">
        <v>67</v>
      </c>
      <c r="G280" s="12" t="str">
        <f t="shared" ref="G280" si="484">+F280</f>
        <v>1ST QUARTER</v>
      </c>
      <c r="H280" s="12" t="str">
        <f t="shared" ref="H280" si="485">+G280</f>
        <v>1ST QUARTER</v>
      </c>
      <c r="I280" s="12" t="str">
        <f t="shared" ref="I280" si="486">+H280</f>
        <v>1ST QUARTER</v>
      </c>
      <c r="J280" s="12" t="s">
        <v>16</v>
      </c>
      <c r="K280" s="19">
        <f t="shared" si="429"/>
        <v>502200</v>
      </c>
      <c r="L280" s="19">
        <v>502200</v>
      </c>
      <c r="M280" s="19"/>
      <c r="N280" s="12"/>
    </row>
    <row r="281" spans="1:14" s="18" customFormat="1" ht="30" x14ac:dyDescent="0.25">
      <c r="A281" s="12" t="s">
        <v>590</v>
      </c>
      <c r="B281" s="12" t="s">
        <v>591</v>
      </c>
      <c r="C281" s="12" t="s">
        <v>541</v>
      </c>
      <c r="D281" s="12" t="s">
        <v>66</v>
      </c>
      <c r="E281" s="6" t="s">
        <v>563</v>
      </c>
      <c r="F281" s="12" t="s">
        <v>67</v>
      </c>
      <c r="G281" s="12" t="str">
        <f t="shared" ref="G281" si="487">+F281</f>
        <v>1ST QUARTER</v>
      </c>
      <c r="H281" s="12" t="str">
        <f t="shared" ref="H281" si="488">+G281</f>
        <v>1ST QUARTER</v>
      </c>
      <c r="I281" s="12" t="str">
        <f t="shared" ref="I281" si="489">+H281</f>
        <v>1ST QUARTER</v>
      </c>
      <c r="J281" s="12" t="s">
        <v>16</v>
      </c>
      <c r="K281" s="19">
        <f t="shared" si="429"/>
        <v>338550</v>
      </c>
      <c r="L281" s="19">
        <v>338550</v>
      </c>
      <c r="M281" s="19"/>
      <c r="N281" s="12"/>
    </row>
    <row r="282" spans="1:14" s="18" customFormat="1" ht="60" x14ac:dyDescent="0.25">
      <c r="A282" s="12" t="s">
        <v>592</v>
      </c>
      <c r="B282" s="12" t="s">
        <v>593</v>
      </c>
      <c r="C282" s="12" t="s">
        <v>541</v>
      </c>
      <c r="D282" s="12" t="s">
        <v>66</v>
      </c>
      <c r="E282" s="6" t="s">
        <v>563</v>
      </c>
      <c r="F282" s="12" t="s">
        <v>67</v>
      </c>
      <c r="G282" s="12" t="str">
        <f t="shared" ref="G282" si="490">+F282</f>
        <v>1ST QUARTER</v>
      </c>
      <c r="H282" s="12" t="str">
        <f t="shared" ref="H282" si="491">+G282</f>
        <v>1ST QUARTER</v>
      </c>
      <c r="I282" s="12" t="str">
        <f t="shared" ref="I282" si="492">+H282</f>
        <v>1ST QUARTER</v>
      </c>
      <c r="J282" s="12" t="s">
        <v>16</v>
      </c>
      <c r="K282" s="19">
        <f t="shared" si="429"/>
        <v>950000</v>
      </c>
      <c r="L282" s="19">
        <v>950000</v>
      </c>
      <c r="M282" s="19"/>
      <c r="N282" s="12"/>
    </row>
    <row r="283" spans="1:14" s="18" customFormat="1" ht="105" x14ac:dyDescent="0.25">
      <c r="A283" s="12" t="s">
        <v>594</v>
      </c>
      <c r="B283" s="12" t="s">
        <v>595</v>
      </c>
      <c r="C283" s="12" t="s">
        <v>677</v>
      </c>
      <c r="D283" s="12" t="s">
        <v>66</v>
      </c>
      <c r="E283" s="6" t="s">
        <v>122</v>
      </c>
      <c r="F283" s="12" t="s">
        <v>67</v>
      </c>
      <c r="G283" s="12" t="str">
        <f t="shared" ref="G283:G287" si="493">+F283</f>
        <v>1ST QUARTER</v>
      </c>
      <c r="H283" s="12" t="str">
        <f t="shared" ref="H283:H287" si="494">+G283</f>
        <v>1ST QUARTER</v>
      </c>
      <c r="I283" s="12" t="str">
        <f t="shared" ref="I283:I287" si="495">+H283</f>
        <v>1ST QUARTER</v>
      </c>
      <c r="J283" s="12" t="s">
        <v>16</v>
      </c>
      <c r="K283" s="19">
        <f t="shared" si="429"/>
        <v>1300000</v>
      </c>
      <c r="L283" s="19">
        <v>1300000</v>
      </c>
      <c r="M283" s="19"/>
      <c r="N283" s="12"/>
    </row>
    <row r="284" spans="1:14" s="18" customFormat="1" ht="45" x14ac:dyDescent="0.25">
      <c r="A284" s="12" t="s">
        <v>596</v>
      </c>
      <c r="B284" s="12" t="s">
        <v>597</v>
      </c>
      <c r="C284" s="12" t="s">
        <v>677</v>
      </c>
      <c r="D284" s="12" t="s">
        <v>66</v>
      </c>
      <c r="E284" s="6" t="s">
        <v>122</v>
      </c>
      <c r="F284" s="12" t="s">
        <v>67</v>
      </c>
      <c r="G284" s="12" t="str">
        <f t="shared" si="493"/>
        <v>1ST QUARTER</v>
      </c>
      <c r="H284" s="12" t="str">
        <f t="shared" si="494"/>
        <v>1ST QUARTER</v>
      </c>
      <c r="I284" s="12" t="str">
        <f t="shared" si="495"/>
        <v>1ST QUARTER</v>
      </c>
      <c r="J284" s="12" t="s">
        <v>16</v>
      </c>
      <c r="K284" s="19">
        <f t="shared" si="429"/>
        <v>1001801.71</v>
      </c>
      <c r="L284" s="19">
        <v>1001801.71</v>
      </c>
      <c r="M284" s="19"/>
      <c r="N284" s="12"/>
    </row>
    <row r="285" spans="1:14" s="18" customFormat="1" ht="45" x14ac:dyDescent="0.25">
      <c r="A285" s="12" t="s">
        <v>598</v>
      </c>
      <c r="B285" s="12" t="s">
        <v>599</v>
      </c>
      <c r="C285" s="12" t="s">
        <v>452</v>
      </c>
      <c r="D285" s="12" t="s">
        <v>66</v>
      </c>
      <c r="E285" s="6" t="s">
        <v>122</v>
      </c>
      <c r="F285" s="12" t="s">
        <v>67</v>
      </c>
      <c r="G285" s="12" t="str">
        <f t="shared" si="493"/>
        <v>1ST QUARTER</v>
      </c>
      <c r="H285" s="12" t="str">
        <f t="shared" si="494"/>
        <v>1ST QUARTER</v>
      </c>
      <c r="I285" s="12" t="str">
        <f t="shared" si="495"/>
        <v>1ST QUARTER</v>
      </c>
      <c r="J285" s="12" t="s">
        <v>16</v>
      </c>
      <c r="K285" s="19">
        <f t="shared" si="429"/>
        <v>3459213.96</v>
      </c>
      <c r="L285" s="19">
        <v>3459213.96</v>
      </c>
      <c r="M285" s="19"/>
      <c r="N285" s="12"/>
    </row>
    <row r="286" spans="1:14" s="18" customFormat="1" ht="30" x14ac:dyDescent="0.25">
      <c r="A286" s="12" t="s">
        <v>600</v>
      </c>
      <c r="B286" s="12" t="s">
        <v>601</v>
      </c>
      <c r="C286" s="12" t="s">
        <v>145</v>
      </c>
      <c r="D286" s="12" t="s">
        <v>66</v>
      </c>
      <c r="E286" s="6" t="s">
        <v>563</v>
      </c>
      <c r="F286" s="12" t="s">
        <v>67</v>
      </c>
      <c r="G286" s="12" t="str">
        <f t="shared" si="493"/>
        <v>1ST QUARTER</v>
      </c>
      <c r="H286" s="12" t="str">
        <f t="shared" si="494"/>
        <v>1ST QUARTER</v>
      </c>
      <c r="I286" s="12" t="str">
        <f t="shared" si="495"/>
        <v>1ST QUARTER</v>
      </c>
      <c r="J286" s="12" t="s">
        <v>16</v>
      </c>
      <c r="K286" s="19">
        <f t="shared" si="429"/>
        <v>980000</v>
      </c>
      <c r="L286" s="19">
        <v>980000</v>
      </c>
      <c r="M286" s="19"/>
      <c r="N286" s="12"/>
    </row>
    <row r="287" spans="1:14" s="18" customFormat="1" ht="75" x14ac:dyDescent="0.25">
      <c r="A287" s="12" t="s">
        <v>602</v>
      </c>
      <c r="B287" s="12" t="s">
        <v>603</v>
      </c>
      <c r="C287" s="12" t="s">
        <v>388</v>
      </c>
      <c r="D287" s="12" t="s">
        <v>66</v>
      </c>
      <c r="E287" s="6" t="s">
        <v>563</v>
      </c>
      <c r="F287" s="12" t="s">
        <v>67</v>
      </c>
      <c r="G287" s="12" t="str">
        <f t="shared" si="493"/>
        <v>1ST QUARTER</v>
      </c>
      <c r="H287" s="12" t="str">
        <f t="shared" si="494"/>
        <v>1ST QUARTER</v>
      </c>
      <c r="I287" s="12" t="str">
        <f t="shared" si="495"/>
        <v>1ST QUARTER</v>
      </c>
      <c r="J287" s="12" t="s">
        <v>16</v>
      </c>
      <c r="K287" s="19">
        <f>+M287</f>
        <v>560000</v>
      </c>
      <c r="L287" s="19"/>
      <c r="M287" s="19">
        <v>560000</v>
      </c>
      <c r="N287" s="12"/>
    </row>
    <row r="288" spans="1:14" s="18" customFormat="1" ht="30" x14ac:dyDescent="0.25">
      <c r="A288" s="12" t="s">
        <v>604</v>
      </c>
      <c r="B288" s="12" t="s">
        <v>605</v>
      </c>
      <c r="C288" s="12" t="s">
        <v>388</v>
      </c>
      <c r="D288" s="12" t="s">
        <v>66</v>
      </c>
      <c r="E288" s="6" t="s">
        <v>563</v>
      </c>
      <c r="F288" s="12" t="s">
        <v>67</v>
      </c>
      <c r="G288" s="12" t="str">
        <f t="shared" ref="G288:G294" si="496">+F288</f>
        <v>1ST QUARTER</v>
      </c>
      <c r="H288" s="12" t="str">
        <f t="shared" ref="H288:H294" si="497">+G288</f>
        <v>1ST QUARTER</v>
      </c>
      <c r="I288" s="12" t="str">
        <f t="shared" ref="I288:I294" si="498">+H288</f>
        <v>1ST QUARTER</v>
      </c>
      <c r="J288" s="12" t="s">
        <v>16</v>
      </c>
      <c r="K288" s="19">
        <f>+L288</f>
        <v>936734.4</v>
      </c>
      <c r="L288" s="19">
        <v>936734.4</v>
      </c>
      <c r="M288" s="19"/>
      <c r="N288" s="12"/>
    </row>
    <row r="289" spans="1:14" s="18" customFormat="1" ht="45" x14ac:dyDescent="0.25">
      <c r="A289" s="12" t="s">
        <v>606</v>
      </c>
      <c r="B289" s="12" t="s">
        <v>607</v>
      </c>
      <c r="C289" s="12" t="s">
        <v>541</v>
      </c>
      <c r="D289" s="12" t="s">
        <v>66</v>
      </c>
      <c r="E289" s="6" t="s">
        <v>75</v>
      </c>
      <c r="F289" s="12" t="s">
        <v>67</v>
      </c>
      <c r="G289" s="12" t="str">
        <f t="shared" si="496"/>
        <v>1ST QUARTER</v>
      </c>
      <c r="H289" s="12" t="str">
        <f t="shared" si="497"/>
        <v>1ST QUARTER</v>
      </c>
      <c r="I289" s="12" t="str">
        <f t="shared" si="498"/>
        <v>1ST QUARTER</v>
      </c>
      <c r="J289" s="12" t="s">
        <v>16</v>
      </c>
      <c r="K289" s="19">
        <f t="shared" ref="K289:K299" si="499">+L289</f>
        <v>5790</v>
      </c>
      <c r="L289" s="19">
        <v>5790</v>
      </c>
      <c r="M289" s="19"/>
      <c r="N289" s="12"/>
    </row>
    <row r="290" spans="1:14" s="18" customFormat="1" ht="45" x14ac:dyDescent="0.25">
      <c r="A290" s="12" t="s">
        <v>608</v>
      </c>
      <c r="B290" s="12" t="s">
        <v>609</v>
      </c>
      <c r="C290" s="12" t="s">
        <v>541</v>
      </c>
      <c r="D290" s="12" t="s">
        <v>66</v>
      </c>
      <c r="E290" s="6" t="s">
        <v>75</v>
      </c>
      <c r="F290" s="12" t="s">
        <v>67</v>
      </c>
      <c r="G290" s="12" t="str">
        <f t="shared" si="496"/>
        <v>1ST QUARTER</v>
      </c>
      <c r="H290" s="12" t="str">
        <f t="shared" si="497"/>
        <v>1ST QUARTER</v>
      </c>
      <c r="I290" s="12" t="str">
        <f t="shared" si="498"/>
        <v>1ST QUARTER</v>
      </c>
      <c r="J290" s="12" t="s">
        <v>16</v>
      </c>
      <c r="K290" s="19">
        <f t="shared" si="499"/>
        <v>46400</v>
      </c>
      <c r="L290" s="19">
        <v>46400</v>
      </c>
      <c r="M290" s="19"/>
      <c r="N290" s="12"/>
    </row>
    <row r="291" spans="1:14" s="18" customFormat="1" ht="120" x14ac:dyDescent="0.25">
      <c r="A291" s="12" t="s">
        <v>610</v>
      </c>
      <c r="B291" s="12" t="s">
        <v>611</v>
      </c>
      <c r="C291" s="12" t="s">
        <v>272</v>
      </c>
      <c r="D291" s="12" t="s">
        <v>66</v>
      </c>
      <c r="E291" s="6" t="s">
        <v>563</v>
      </c>
      <c r="F291" s="12" t="s">
        <v>67</v>
      </c>
      <c r="G291" s="12" t="str">
        <f t="shared" si="496"/>
        <v>1ST QUARTER</v>
      </c>
      <c r="H291" s="12" t="str">
        <f t="shared" si="497"/>
        <v>1ST QUARTER</v>
      </c>
      <c r="I291" s="12" t="str">
        <f t="shared" si="498"/>
        <v>1ST QUARTER</v>
      </c>
      <c r="J291" s="12" t="s">
        <v>16</v>
      </c>
      <c r="K291" s="19">
        <f t="shared" si="499"/>
        <v>106767.6</v>
      </c>
      <c r="L291" s="19">
        <v>106767.6</v>
      </c>
      <c r="M291" s="19"/>
      <c r="N291" s="12"/>
    </row>
    <row r="292" spans="1:14" s="18" customFormat="1" ht="120" x14ac:dyDescent="0.25">
      <c r="A292" s="12" t="s">
        <v>612</v>
      </c>
      <c r="B292" s="12" t="s">
        <v>613</v>
      </c>
      <c r="C292" s="12" t="s">
        <v>272</v>
      </c>
      <c r="D292" s="12" t="s">
        <v>66</v>
      </c>
      <c r="E292" s="6" t="s">
        <v>75</v>
      </c>
      <c r="F292" s="12" t="s">
        <v>67</v>
      </c>
      <c r="G292" s="12" t="str">
        <f t="shared" si="496"/>
        <v>1ST QUARTER</v>
      </c>
      <c r="H292" s="12" t="str">
        <f t="shared" si="497"/>
        <v>1ST QUARTER</v>
      </c>
      <c r="I292" s="12" t="str">
        <f t="shared" si="498"/>
        <v>1ST QUARTER</v>
      </c>
      <c r="J292" s="12" t="s">
        <v>16</v>
      </c>
      <c r="K292" s="19">
        <f t="shared" si="499"/>
        <v>33072.25</v>
      </c>
      <c r="L292" s="19">
        <v>33072.25</v>
      </c>
      <c r="M292" s="19"/>
      <c r="N292" s="12"/>
    </row>
    <row r="293" spans="1:14" s="18" customFormat="1" ht="120" x14ac:dyDescent="0.25">
      <c r="A293" s="12" t="s">
        <v>614</v>
      </c>
      <c r="B293" s="12" t="s">
        <v>615</v>
      </c>
      <c r="C293" s="12" t="s">
        <v>272</v>
      </c>
      <c r="D293" s="12" t="s">
        <v>66</v>
      </c>
      <c r="E293" s="6" t="s">
        <v>563</v>
      </c>
      <c r="F293" s="12" t="s">
        <v>621</v>
      </c>
      <c r="G293" s="12" t="str">
        <f t="shared" si="496"/>
        <v>3rd Quarter</v>
      </c>
      <c r="H293" s="12" t="str">
        <f t="shared" si="497"/>
        <v>3rd Quarter</v>
      </c>
      <c r="I293" s="12" t="str">
        <f t="shared" si="498"/>
        <v>3rd Quarter</v>
      </c>
      <c r="J293" s="12" t="s">
        <v>16</v>
      </c>
      <c r="K293" s="19">
        <f t="shared" si="499"/>
        <v>59921</v>
      </c>
      <c r="L293" s="19">
        <v>59921</v>
      </c>
      <c r="M293" s="19"/>
      <c r="N293" s="12"/>
    </row>
    <row r="294" spans="1:14" s="18" customFormat="1" ht="30" x14ac:dyDescent="0.25">
      <c r="A294" s="12" t="s">
        <v>617</v>
      </c>
      <c r="B294" s="12" t="s">
        <v>618</v>
      </c>
      <c r="C294" s="12" t="s">
        <v>272</v>
      </c>
      <c r="D294" s="12" t="s">
        <v>66</v>
      </c>
      <c r="E294" s="6" t="s">
        <v>75</v>
      </c>
      <c r="F294" s="12" t="s">
        <v>622</v>
      </c>
      <c r="G294" s="12" t="str">
        <f t="shared" si="496"/>
        <v>1st Quarter</v>
      </c>
      <c r="H294" s="12" t="str">
        <f t="shared" si="497"/>
        <v>1st Quarter</v>
      </c>
      <c r="I294" s="12" t="str">
        <f t="shared" si="498"/>
        <v>1st Quarter</v>
      </c>
      <c r="J294" s="12" t="s">
        <v>16</v>
      </c>
      <c r="K294" s="19">
        <f t="shared" si="499"/>
        <v>32450</v>
      </c>
      <c r="L294" s="19">
        <v>32450</v>
      </c>
      <c r="M294" s="19"/>
      <c r="N294" s="12"/>
    </row>
    <row r="295" spans="1:14" s="18" customFormat="1" ht="45" x14ac:dyDescent="0.25">
      <c r="A295" s="12" t="s">
        <v>619</v>
      </c>
      <c r="B295" s="12" t="s">
        <v>620</v>
      </c>
      <c r="C295" s="12" t="s">
        <v>541</v>
      </c>
      <c r="D295" s="12" t="s">
        <v>66</v>
      </c>
      <c r="E295" s="6" t="s">
        <v>563</v>
      </c>
      <c r="F295" s="12" t="s">
        <v>622</v>
      </c>
      <c r="G295" s="12" t="str">
        <f t="shared" ref="G295" si="500">+F295</f>
        <v>1st Quarter</v>
      </c>
      <c r="H295" s="12" t="str">
        <f t="shared" ref="H295" si="501">+G295</f>
        <v>1st Quarter</v>
      </c>
      <c r="I295" s="12" t="str">
        <f t="shared" ref="I295" si="502">+H295</f>
        <v>1st Quarter</v>
      </c>
      <c r="J295" s="12" t="s">
        <v>16</v>
      </c>
      <c r="K295" s="19">
        <f t="shared" si="499"/>
        <v>447810</v>
      </c>
      <c r="L295" s="19">
        <v>447810</v>
      </c>
      <c r="M295" s="19"/>
      <c r="N295" s="12"/>
    </row>
    <row r="296" spans="1:14" s="18" customFormat="1" ht="60" x14ac:dyDescent="0.25">
      <c r="A296" s="12" t="s">
        <v>623</v>
      </c>
      <c r="B296" s="12" t="s">
        <v>624</v>
      </c>
      <c r="C296" s="12" t="s">
        <v>452</v>
      </c>
      <c r="D296" s="12" t="s">
        <v>66</v>
      </c>
      <c r="E296" s="6" t="s">
        <v>122</v>
      </c>
      <c r="F296" s="12" t="s">
        <v>622</v>
      </c>
      <c r="G296" s="12" t="str">
        <f t="shared" ref="G296:G301" si="503">+F296</f>
        <v>1st Quarter</v>
      </c>
      <c r="H296" s="12" t="str">
        <f t="shared" ref="H296:H301" si="504">+G296</f>
        <v>1st Quarter</v>
      </c>
      <c r="I296" s="12" t="str">
        <f t="shared" ref="I296:I301" si="505">+H296</f>
        <v>1st Quarter</v>
      </c>
      <c r="J296" s="12" t="s">
        <v>16</v>
      </c>
      <c r="K296" s="19">
        <f t="shared" si="499"/>
        <v>2239976</v>
      </c>
      <c r="L296" s="19">
        <v>2239976</v>
      </c>
      <c r="M296" s="19"/>
      <c r="N296" s="12"/>
    </row>
    <row r="297" spans="1:14" s="18" customFormat="1" ht="45" x14ac:dyDescent="0.25">
      <c r="A297" s="12" t="s">
        <v>616</v>
      </c>
      <c r="B297" s="12" t="s">
        <v>625</v>
      </c>
      <c r="C297" s="12" t="s">
        <v>272</v>
      </c>
      <c r="D297" s="12" t="s">
        <v>66</v>
      </c>
      <c r="E297" s="6" t="s">
        <v>563</v>
      </c>
      <c r="F297" s="12" t="s">
        <v>622</v>
      </c>
      <c r="G297" s="12" t="str">
        <f t="shared" si="503"/>
        <v>1st Quarter</v>
      </c>
      <c r="H297" s="12" t="str">
        <f t="shared" si="504"/>
        <v>1st Quarter</v>
      </c>
      <c r="I297" s="12" t="str">
        <f t="shared" si="505"/>
        <v>1st Quarter</v>
      </c>
      <c r="J297" s="12" t="s">
        <v>16</v>
      </c>
      <c r="K297" s="19">
        <f t="shared" si="499"/>
        <v>102420.8</v>
      </c>
      <c r="L297" s="19">
        <v>102420.8</v>
      </c>
      <c r="M297" s="19"/>
      <c r="N297" s="12"/>
    </row>
    <row r="298" spans="1:14" s="18" customFormat="1" ht="45" x14ac:dyDescent="0.25">
      <c r="A298" s="12" t="s">
        <v>617</v>
      </c>
      <c r="B298" s="12" t="s">
        <v>626</v>
      </c>
      <c r="C298" s="12" t="s">
        <v>272</v>
      </c>
      <c r="D298" s="12" t="s">
        <v>66</v>
      </c>
      <c r="E298" s="6" t="s">
        <v>563</v>
      </c>
      <c r="F298" s="12" t="s">
        <v>622</v>
      </c>
      <c r="G298" s="12" t="str">
        <f t="shared" si="503"/>
        <v>1st Quarter</v>
      </c>
      <c r="H298" s="12" t="str">
        <f t="shared" si="504"/>
        <v>1st Quarter</v>
      </c>
      <c r="I298" s="12" t="str">
        <f t="shared" si="505"/>
        <v>1st Quarter</v>
      </c>
      <c r="J298" s="12" t="s">
        <v>16</v>
      </c>
      <c r="K298" s="19">
        <f t="shared" si="499"/>
        <v>107580</v>
      </c>
      <c r="L298" s="19">
        <v>107580</v>
      </c>
      <c r="M298" s="19"/>
      <c r="N298" s="12"/>
    </row>
    <row r="299" spans="1:14" s="18" customFormat="1" ht="45" x14ac:dyDescent="0.25">
      <c r="A299" s="12" t="s">
        <v>627</v>
      </c>
      <c r="B299" s="12" t="s">
        <v>628</v>
      </c>
      <c r="C299" s="12" t="s">
        <v>272</v>
      </c>
      <c r="D299" s="12" t="s">
        <v>66</v>
      </c>
      <c r="E299" s="6" t="s">
        <v>563</v>
      </c>
      <c r="F299" s="12" t="s">
        <v>633</v>
      </c>
      <c r="G299" s="12" t="str">
        <f t="shared" si="503"/>
        <v>4th Quarter</v>
      </c>
      <c r="H299" s="12" t="str">
        <f t="shared" si="504"/>
        <v>4th Quarter</v>
      </c>
      <c r="I299" s="12" t="str">
        <f t="shared" si="505"/>
        <v>4th Quarter</v>
      </c>
      <c r="J299" s="12" t="s">
        <v>16</v>
      </c>
      <c r="K299" s="19">
        <f t="shared" si="499"/>
        <v>85230</v>
      </c>
      <c r="L299" s="19">
        <v>85230</v>
      </c>
      <c r="M299" s="19"/>
      <c r="N299" s="12"/>
    </row>
    <row r="300" spans="1:14" s="18" customFormat="1" ht="60" x14ac:dyDescent="0.25">
      <c r="A300" s="12" t="s">
        <v>629</v>
      </c>
      <c r="B300" s="12" t="s">
        <v>630</v>
      </c>
      <c r="C300" s="12" t="s">
        <v>260</v>
      </c>
      <c r="D300" s="12" t="s">
        <v>66</v>
      </c>
      <c r="E300" s="6" t="s">
        <v>122</v>
      </c>
      <c r="F300" s="12" t="s">
        <v>634</v>
      </c>
      <c r="G300" s="12" t="str">
        <f t="shared" si="503"/>
        <v>2nd Quarter</v>
      </c>
      <c r="H300" s="12" t="str">
        <f t="shared" si="504"/>
        <v>2nd Quarter</v>
      </c>
      <c r="I300" s="12" t="str">
        <f t="shared" si="505"/>
        <v>2nd Quarter</v>
      </c>
      <c r="J300" s="12" t="s">
        <v>16</v>
      </c>
      <c r="K300" s="19">
        <f>+M300</f>
        <v>1386730</v>
      </c>
      <c r="L300" s="19"/>
      <c r="M300" s="19">
        <v>1386730</v>
      </c>
      <c r="N300" s="12"/>
    </row>
    <row r="301" spans="1:14" s="18" customFormat="1" ht="45" x14ac:dyDescent="0.25">
      <c r="A301" s="12" t="s">
        <v>631</v>
      </c>
      <c r="B301" s="12" t="s">
        <v>632</v>
      </c>
      <c r="C301" s="12" t="s">
        <v>452</v>
      </c>
      <c r="D301" s="12" t="s">
        <v>66</v>
      </c>
      <c r="E301" s="6" t="s">
        <v>122</v>
      </c>
      <c r="F301" s="12" t="s">
        <v>622</v>
      </c>
      <c r="G301" s="12" t="str">
        <f t="shared" si="503"/>
        <v>1st Quarter</v>
      </c>
      <c r="H301" s="12" t="str">
        <f t="shared" si="504"/>
        <v>1st Quarter</v>
      </c>
      <c r="I301" s="12" t="str">
        <f t="shared" si="505"/>
        <v>1st Quarter</v>
      </c>
      <c r="J301" s="12" t="s">
        <v>16</v>
      </c>
      <c r="K301" s="19">
        <f t="shared" ref="K301:K317" si="506">+L301</f>
        <v>2488800</v>
      </c>
      <c r="L301" s="19">
        <v>2488800</v>
      </c>
      <c r="M301" s="19"/>
      <c r="N301" s="12"/>
    </row>
    <row r="302" spans="1:14" s="18" customFormat="1" ht="30" x14ac:dyDescent="0.25">
      <c r="A302" s="12" t="s">
        <v>635</v>
      </c>
      <c r="B302" s="12" t="s">
        <v>636</v>
      </c>
      <c r="C302" s="12" t="s">
        <v>272</v>
      </c>
      <c r="D302" s="12" t="s">
        <v>66</v>
      </c>
      <c r="E302" s="6" t="s">
        <v>563</v>
      </c>
      <c r="F302" s="12" t="s">
        <v>622</v>
      </c>
      <c r="G302" s="12" t="str">
        <f t="shared" ref="G302:G307" si="507">+F302</f>
        <v>1st Quarter</v>
      </c>
      <c r="H302" s="12" t="str">
        <f t="shared" ref="H302:H307" si="508">+G302</f>
        <v>1st Quarter</v>
      </c>
      <c r="I302" s="12" t="str">
        <f t="shared" ref="I302:I307" si="509">+H302</f>
        <v>1st Quarter</v>
      </c>
      <c r="J302" s="12" t="s">
        <v>16</v>
      </c>
      <c r="K302" s="19">
        <f t="shared" si="506"/>
        <v>53550</v>
      </c>
      <c r="L302" s="19">
        <v>53550</v>
      </c>
      <c r="M302" s="19"/>
      <c r="N302" s="12"/>
    </row>
    <row r="303" spans="1:14" s="18" customFormat="1" ht="45" x14ac:dyDescent="0.25">
      <c r="A303" s="12" t="s">
        <v>637</v>
      </c>
      <c r="B303" s="12" t="s">
        <v>638</v>
      </c>
      <c r="C303" s="12" t="s">
        <v>272</v>
      </c>
      <c r="D303" s="12" t="s">
        <v>66</v>
      </c>
      <c r="E303" s="6" t="s">
        <v>563</v>
      </c>
      <c r="F303" s="12" t="s">
        <v>622</v>
      </c>
      <c r="G303" s="12" t="str">
        <f t="shared" si="507"/>
        <v>1st Quarter</v>
      </c>
      <c r="H303" s="12" t="str">
        <f t="shared" si="508"/>
        <v>1st Quarter</v>
      </c>
      <c r="I303" s="12" t="str">
        <f t="shared" si="509"/>
        <v>1st Quarter</v>
      </c>
      <c r="J303" s="12" t="s">
        <v>16</v>
      </c>
      <c r="K303" s="19">
        <f t="shared" si="506"/>
        <v>171612</v>
      </c>
      <c r="L303" s="19">
        <v>171612</v>
      </c>
      <c r="M303" s="19"/>
      <c r="N303" s="12"/>
    </row>
    <row r="304" spans="1:14" s="18" customFormat="1" ht="120" x14ac:dyDescent="0.25">
      <c r="A304" s="12" t="s">
        <v>639</v>
      </c>
      <c r="B304" s="12" t="s">
        <v>640</v>
      </c>
      <c r="C304" s="12" t="s">
        <v>541</v>
      </c>
      <c r="D304" s="12" t="s">
        <v>66</v>
      </c>
      <c r="E304" s="6" t="s">
        <v>563</v>
      </c>
      <c r="F304" s="12" t="s">
        <v>622</v>
      </c>
      <c r="G304" s="12" t="str">
        <f t="shared" si="507"/>
        <v>1st Quarter</v>
      </c>
      <c r="H304" s="12" t="str">
        <f t="shared" si="508"/>
        <v>1st Quarter</v>
      </c>
      <c r="I304" s="12" t="str">
        <f t="shared" si="509"/>
        <v>1st Quarter</v>
      </c>
      <c r="J304" s="12" t="s">
        <v>16</v>
      </c>
      <c r="K304" s="19">
        <f t="shared" si="506"/>
        <v>130550</v>
      </c>
      <c r="L304" s="19">
        <v>130550</v>
      </c>
      <c r="M304" s="19"/>
      <c r="N304" s="12"/>
    </row>
    <row r="305" spans="1:14" s="18" customFormat="1" ht="90" x14ac:dyDescent="0.25">
      <c r="A305" s="12" t="s">
        <v>641</v>
      </c>
      <c r="B305" s="12" t="s">
        <v>642</v>
      </c>
      <c r="C305" s="12" t="s">
        <v>541</v>
      </c>
      <c r="D305" s="12" t="s">
        <v>66</v>
      </c>
      <c r="E305" s="6" t="s">
        <v>75</v>
      </c>
      <c r="F305" s="12" t="s">
        <v>622</v>
      </c>
      <c r="G305" s="12" t="str">
        <f t="shared" si="507"/>
        <v>1st Quarter</v>
      </c>
      <c r="H305" s="12" t="str">
        <f t="shared" si="508"/>
        <v>1st Quarter</v>
      </c>
      <c r="I305" s="12" t="str">
        <f t="shared" si="509"/>
        <v>1st Quarter</v>
      </c>
      <c r="J305" s="12" t="s">
        <v>16</v>
      </c>
      <c r="K305" s="19">
        <f t="shared" si="506"/>
        <v>5820</v>
      </c>
      <c r="L305" s="19">
        <v>5820</v>
      </c>
      <c r="M305" s="19"/>
      <c r="N305" s="12"/>
    </row>
    <row r="306" spans="1:14" s="18" customFormat="1" ht="60" x14ac:dyDescent="0.25">
      <c r="A306" s="12" t="s">
        <v>643</v>
      </c>
      <c r="B306" s="12" t="s">
        <v>644</v>
      </c>
      <c r="C306" s="12" t="s">
        <v>541</v>
      </c>
      <c r="D306" s="12" t="s">
        <v>66</v>
      </c>
      <c r="E306" s="6" t="s">
        <v>75</v>
      </c>
      <c r="F306" s="12" t="s">
        <v>622</v>
      </c>
      <c r="G306" s="12" t="str">
        <f t="shared" si="507"/>
        <v>1st Quarter</v>
      </c>
      <c r="H306" s="12" t="str">
        <f t="shared" si="508"/>
        <v>1st Quarter</v>
      </c>
      <c r="I306" s="12" t="str">
        <f t="shared" si="509"/>
        <v>1st Quarter</v>
      </c>
      <c r="J306" s="12" t="s">
        <v>16</v>
      </c>
      <c r="K306" s="19">
        <f t="shared" si="506"/>
        <v>24600</v>
      </c>
      <c r="L306" s="19">
        <v>24600</v>
      </c>
      <c r="M306" s="19"/>
      <c r="N306" s="12"/>
    </row>
    <row r="307" spans="1:14" s="18" customFormat="1" ht="90" x14ac:dyDescent="0.25">
      <c r="A307" s="12" t="s">
        <v>645</v>
      </c>
      <c r="B307" s="12" t="s">
        <v>646</v>
      </c>
      <c r="C307" s="12" t="s">
        <v>541</v>
      </c>
      <c r="D307" s="12" t="s">
        <v>66</v>
      </c>
      <c r="E307" s="6" t="s">
        <v>563</v>
      </c>
      <c r="F307" s="12" t="s">
        <v>622</v>
      </c>
      <c r="G307" s="12" t="str">
        <f t="shared" si="507"/>
        <v>1st Quarter</v>
      </c>
      <c r="H307" s="12" t="str">
        <f t="shared" si="508"/>
        <v>1st Quarter</v>
      </c>
      <c r="I307" s="12" t="str">
        <f t="shared" si="509"/>
        <v>1st Quarter</v>
      </c>
      <c r="J307" s="12" t="s">
        <v>16</v>
      </c>
      <c r="K307" s="19">
        <f t="shared" si="506"/>
        <v>202750</v>
      </c>
      <c r="L307" s="19">
        <v>202750</v>
      </c>
      <c r="M307" s="19"/>
      <c r="N307" s="12"/>
    </row>
    <row r="308" spans="1:14" s="18" customFormat="1" ht="30" x14ac:dyDescent="0.25">
      <c r="A308" s="12" t="s">
        <v>647</v>
      </c>
      <c r="B308" s="12" t="s">
        <v>648</v>
      </c>
      <c r="C308" s="12" t="s">
        <v>272</v>
      </c>
      <c r="D308" s="12" t="s">
        <v>66</v>
      </c>
      <c r="E308" s="6" t="s">
        <v>563</v>
      </c>
      <c r="F308" s="12" t="s">
        <v>622</v>
      </c>
      <c r="G308" s="12" t="str">
        <f t="shared" ref="G308:G310" si="510">+F308</f>
        <v>1st Quarter</v>
      </c>
      <c r="H308" s="12" t="str">
        <f t="shared" ref="H308:H310" si="511">+G308</f>
        <v>1st Quarter</v>
      </c>
      <c r="I308" s="12" t="str">
        <f t="shared" ref="I308:I310" si="512">+H308</f>
        <v>1st Quarter</v>
      </c>
      <c r="J308" s="12" t="s">
        <v>16</v>
      </c>
      <c r="K308" s="19">
        <f t="shared" si="506"/>
        <v>900000</v>
      </c>
      <c r="L308" s="19">
        <v>900000</v>
      </c>
      <c r="M308" s="19"/>
      <c r="N308" s="12"/>
    </row>
    <row r="309" spans="1:14" s="18" customFormat="1" ht="30" x14ac:dyDescent="0.25">
      <c r="A309" s="12" t="s">
        <v>649</v>
      </c>
      <c r="B309" s="12" t="s">
        <v>650</v>
      </c>
      <c r="C309" s="12" t="s">
        <v>272</v>
      </c>
      <c r="D309" s="12" t="s">
        <v>66</v>
      </c>
      <c r="E309" s="6" t="s">
        <v>563</v>
      </c>
      <c r="F309" s="12" t="s">
        <v>622</v>
      </c>
      <c r="G309" s="12" t="str">
        <f t="shared" si="510"/>
        <v>1st Quarter</v>
      </c>
      <c r="H309" s="12" t="str">
        <f t="shared" si="511"/>
        <v>1st Quarter</v>
      </c>
      <c r="I309" s="12" t="str">
        <f t="shared" si="512"/>
        <v>1st Quarter</v>
      </c>
      <c r="J309" s="12" t="s">
        <v>16</v>
      </c>
      <c r="K309" s="19">
        <f t="shared" si="506"/>
        <v>700000</v>
      </c>
      <c r="L309" s="19">
        <v>700000</v>
      </c>
      <c r="M309" s="19"/>
      <c r="N309" s="12"/>
    </row>
    <row r="310" spans="1:14" s="18" customFormat="1" ht="75" x14ac:dyDescent="0.25">
      <c r="A310" s="12" t="s">
        <v>651</v>
      </c>
      <c r="B310" s="12" t="s">
        <v>652</v>
      </c>
      <c r="C310" s="12" t="s">
        <v>272</v>
      </c>
      <c r="D310" s="12" t="s">
        <v>66</v>
      </c>
      <c r="E310" s="6" t="s">
        <v>122</v>
      </c>
      <c r="F310" s="12" t="s">
        <v>621</v>
      </c>
      <c r="G310" s="12" t="str">
        <f t="shared" si="510"/>
        <v>3rd Quarter</v>
      </c>
      <c r="H310" s="12" t="str">
        <f t="shared" si="511"/>
        <v>3rd Quarter</v>
      </c>
      <c r="I310" s="12" t="str">
        <f t="shared" si="512"/>
        <v>3rd Quarter</v>
      </c>
      <c r="J310" s="12" t="s">
        <v>16</v>
      </c>
      <c r="K310" s="19">
        <f t="shared" si="506"/>
        <v>1600000</v>
      </c>
      <c r="L310" s="19">
        <v>1600000</v>
      </c>
      <c r="M310" s="19"/>
      <c r="N310" s="12"/>
    </row>
    <row r="311" spans="1:14" s="18" customFormat="1" ht="45" x14ac:dyDescent="0.25">
      <c r="A311" s="12" t="s">
        <v>653</v>
      </c>
      <c r="B311" s="12" t="s">
        <v>654</v>
      </c>
      <c r="C311" s="12" t="s">
        <v>272</v>
      </c>
      <c r="D311" s="12" t="s">
        <v>66</v>
      </c>
      <c r="E311" s="6" t="s">
        <v>122</v>
      </c>
      <c r="F311" s="12" t="s">
        <v>621</v>
      </c>
      <c r="G311" s="12" t="str">
        <f t="shared" ref="G311:G312" si="513">+F311</f>
        <v>3rd Quarter</v>
      </c>
      <c r="H311" s="12" t="str">
        <f t="shared" ref="H311:H312" si="514">+G311</f>
        <v>3rd Quarter</v>
      </c>
      <c r="I311" s="12" t="str">
        <f t="shared" ref="I311:I312" si="515">+H311</f>
        <v>3rd Quarter</v>
      </c>
      <c r="J311" s="12" t="s">
        <v>16</v>
      </c>
      <c r="K311" s="19">
        <f t="shared" si="506"/>
        <v>1300000</v>
      </c>
      <c r="L311" s="19">
        <v>1300000</v>
      </c>
      <c r="M311" s="19"/>
      <c r="N311" s="12"/>
    </row>
    <row r="312" spans="1:14" s="18" customFormat="1" ht="45" x14ac:dyDescent="0.25">
      <c r="A312" s="12" t="s">
        <v>655</v>
      </c>
      <c r="B312" s="12" t="s">
        <v>656</v>
      </c>
      <c r="C312" s="12" t="s">
        <v>272</v>
      </c>
      <c r="D312" s="12" t="s">
        <v>66</v>
      </c>
      <c r="E312" s="6" t="s">
        <v>563</v>
      </c>
      <c r="F312" s="12" t="s">
        <v>621</v>
      </c>
      <c r="G312" s="12" t="str">
        <f t="shared" si="513"/>
        <v>3rd Quarter</v>
      </c>
      <c r="H312" s="12" t="str">
        <f t="shared" si="514"/>
        <v>3rd Quarter</v>
      </c>
      <c r="I312" s="12" t="str">
        <f t="shared" si="515"/>
        <v>3rd Quarter</v>
      </c>
      <c r="J312" s="12" t="s">
        <v>16</v>
      </c>
      <c r="K312" s="19">
        <f t="shared" si="506"/>
        <v>150675.79999999999</v>
      </c>
      <c r="L312" s="19">
        <v>150675.79999999999</v>
      </c>
      <c r="M312" s="19"/>
      <c r="N312" s="12"/>
    </row>
    <row r="313" spans="1:14" s="18" customFormat="1" ht="30" x14ac:dyDescent="0.25">
      <c r="A313" s="12" t="s">
        <v>657</v>
      </c>
      <c r="B313" s="12" t="s">
        <v>658</v>
      </c>
      <c r="C313" s="12" t="s">
        <v>272</v>
      </c>
      <c r="D313" s="12" t="s">
        <v>66</v>
      </c>
      <c r="E313" s="6" t="s">
        <v>563</v>
      </c>
      <c r="F313" s="12" t="s">
        <v>621</v>
      </c>
      <c r="G313" s="12" t="str">
        <f t="shared" ref="G313:G315" si="516">+F313</f>
        <v>3rd Quarter</v>
      </c>
      <c r="H313" s="12" t="str">
        <f t="shared" ref="H313:H315" si="517">+G313</f>
        <v>3rd Quarter</v>
      </c>
      <c r="I313" s="12" t="str">
        <f t="shared" ref="I313:I315" si="518">+H313</f>
        <v>3rd Quarter</v>
      </c>
      <c r="J313" s="12" t="s">
        <v>16</v>
      </c>
      <c r="K313" s="19">
        <f t="shared" si="506"/>
        <v>157015</v>
      </c>
      <c r="L313" s="19">
        <v>157015</v>
      </c>
      <c r="M313" s="19"/>
      <c r="N313" s="12"/>
    </row>
    <row r="314" spans="1:14" s="18" customFormat="1" ht="60" x14ac:dyDescent="0.25">
      <c r="A314" s="12" t="s">
        <v>657</v>
      </c>
      <c r="B314" s="12" t="s">
        <v>659</v>
      </c>
      <c r="C314" s="12" t="s">
        <v>272</v>
      </c>
      <c r="D314" s="12" t="s">
        <v>66</v>
      </c>
      <c r="E314" s="6" t="s">
        <v>563</v>
      </c>
      <c r="F314" s="12" t="s">
        <v>621</v>
      </c>
      <c r="G314" s="12" t="str">
        <f t="shared" si="516"/>
        <v>3rd Quarter</v>
      </c>
      <c r="H314" s="12" t="str">
        <f t="shared" si="517"/>
        <v>3rd Quarter</v>
      </c>
      <c r="I314" s="12" t="str">
        <f t="shared" si="518"/>
        <v>3rd Quarter</v>
      </c>
      <c r="J314" s="12" t="s">
        <v>16</v>
      </c>
      <c r="K314" s="19">
        <f t="shared" si="506"/>
        <v>793542.5</v>
      </c>
      <c r="L314" s="19">
        <v>793542.5</v>
      </c>
      <c r="M314" s="19"/>
      <c r="N314" s="12"/>
    </row>
    <row r="315" spans="1:14" s="18" customFormat="1" ht="90" x14ac:dyDescent="0.25">
      <c r="A315" s="12" t="s">
        <v>660</v>
      </c>
      <c r="B315" s="12" t="s">
        <v>661</v>
      </c>
      <c r="C315" s="12" t="s">
        <v>272</v>
      </c>
      <c r="D315" s="12" t="s">
        <v>66</v>
      </c>
      <c r="E315" s="6" t="s">
        <v>122</v>
      </c>
      <c r="F315" s="12" t="s">
        <v>633</v>
      </c>
      <c r="G315" s="12" t="str">
        <f t="shared" si="516"/>
        <v>4th Quarter</v>
      </c>
      <c r="H315" s="12" t="str">
        <f t="shared" si="517"/>
        <v>4th Quarter</v>
      </c>
      <c r="I315" s="12" t="str">
        <f t="shared" si="518"/>
        <v>4th Quarter</v>
      </c>
      <c r="J315" s="12" t="s">
        <v>16</v>
      </c>
      <c r="K315" s="19">
        <f t="shared" si="506"/>
        <v>1600000</v>
      </c>
      <c r="L315" s="19">
        <v>1600000</v>
      </c>
      <c r="M315" s="19"/>
      <c r="N315" s="12"/>
    </row>
    <row r="316" spans="1:14" s="18" customFormat="1" ht="60" x14ac:dyDescent="0.25">
      <c r="A316" s="12" t="s">
        <v>662</v>
      </c>
      <c r="B316" s="12" t="s">
        <v>663</v>
      </c>
      <c r="C316" s="12" t="s">
        <v>272</v>
      </c>
      <c r="D316" s="12" t="s">
        <v>66</v>
      </c>
      <c r="E316" s="6" t="s">
        <v>122</v>
      </c>
      <c r="F316" s="12" t="s">
        <v>633</v>
      </c>
      <c r="G316" s="12" t="str">
        <f t="shared" ref="G316:G317" si="519">+F316</f>
        <v>4th Quarter</v>
      </c>
      <c r="H316" s="12" t="str">
        <f t="shared" ref="H316:H317" si="520">+G316</f>
        <v>4th Quarter</v>
      </c>
      <c r="I316" s="12" t="str">
        <f t="shared" ref="I316:I317" si="521">+H316</f>
        <v>4th Quarter</v>
      </c>
      <c r="J316" s="12" t="s">
        <v>16</v>
      </c>
      <c r="K316" s="19">
        <f t="shared" si="506"/>
        <v>1300000</v>
      </c>
      <c r="L316" s="19">
        <v>1300000</v>
      </c>
      <c r="M316" s="19"/>
      <c r="N316" s="12"/>
    </row>
    <row r="317" spans="1:14" s="18" customFormat="1" ht="60" x14ac:dyDescent="0.25">
      <c r="A317" s="12" t="s">
        <v>664</v>
      </c>
      <c r="B317" s="12" t="s">
        <v>665</v>
      </c>
      <c r="C317" s="12" t="s">
        <v>452</v>
      </c>
      <c r="D317" s="12" t="s">
        <v>66</v>
      </c>
      <c r="E317" s="6" t="s">
        <v>563</v>
      </c>
      <c r="F317" s="12" t="s">
        <v>634</v>
      </c>
      <c r="G317" s="12" t="str">
        <f t="shared" si="519"/>
        <v>2nd Quarter</v>
      </c>
      <c r="H317" s="12" t="str">
        <f t="shared" si="520"/>
        <v>2nd Quarter</v>
      </c>
      <c r="I317" s="12" t="str">
        <f t="shared" si="521"/>
        <v>2nd Quarter</v>
      </c>
      <c r="J317" s="12" t="s">
        <v>16</v>
      </c>
      <c r="K317" s="19">
        <f t="shared" si="506"/>
        <v>310000</v>
      </c>
      <c r="L317" s="19">
        <v>310000</v>
      </c>
      <c r="M317" s="19"/>
      <c r="N317" s="12"/>
    </row>
    <row r="318" spans="1:14" s="18" customFormat="1" ht="45" x14ac:dyDescent="0.25">
      <c r="A318" s="12" t="s">
        <v>666</v>
      </c>
      <c r="B318" s="12" t="s">
        <v>667</v>
      </c>
      <c r="C318" s="12" t="s">
        <v>676</v>
      </c>
      <c r="D318" s="12" t="s">
        <v>66</v>
      </c>
      <c r="E318" s="6" t="s">
        <v>563</v>
      </c>
      <c r="F318" s="12" t="s">
        <v>634</v>
      </c>
      <c r="G318" s="12" t="str">
        <f t="shared" ref="G318:G322" si="522">+F318</f>
        <v>2nd Quarter</v>
      </c>
      <c r="H318" s="12" t="str">
        <f t="shared" ref="H318:H322" si="523">+G318</f>
        <v>2nd Quarter</v>
      </c>
      <c r="I318" s="12" t="str">
        <f t="shared" ref="I318:I322" si="524">+H318</f>
        <v>2nd Quarter</v>
      </c>
      <c r="J318" s="12" t="s">
        <v>16</v>
      </c>
      <c r="K318" s="19">
        <f>+M318</f>
        <v>92300</v>
      </c>
      <c r="L318" s="19"/>
      <c r="M318" s="19">
        <v>92300</v>
      </c>
      <c r="N318" s="12"/>
    </row>
    <row r="319" spans="1:14" s="18" customFormat="1" ht="105" x14ac:dyDescent="0.25">
      <c r="A319" s="12" t="s">
        <v>668</v>
      </c>
      <c r="B319" s="12" t="s">
        <v>669</v>
      </c>
      <c r="C319" s="12" t="s">
        <v>19</v>
      </c>
      <c r="D319" s="12" t="s">
        <v>66</v>
      </c>
      <c r="E319" s="6" t="s">
        <v>563</v>
      </c>
      <c r="F319" s="12" t="s">
        <v>634</v>
      </c>
      <c r="G319" s="12" t="str">
        <f t="shared" si="522"/>
        <v>2nd Quarter</v>
      </c>
      <c r="H319" s="12" t="str">
        <f t="shared" si="523"/>
        <v>2nd Quarter</v>
      </c>
      <c r="I319" s="12" t="str">
        <f t="shared" si="524"/>
        <v>2nd Quarter</v>
      </c>
      <c r="J319" s="12" t="s">
        <v>16</v>
      </c>
      <c r="K319" s="19">
        <f>+L319</f>
        <v>999395</v>
      </c>
      <c r="L319" s="19">
        <v>999395</v>
      </c>
      <c r="M319" s="19"/>
      <c r="N319" s="12"/>
    </row>
    <row r="320" spans="1:14" s="18" customFormat="1" ht="75" x14ac:dyDescent="0.25">
      <c r="A320" s="12" t="s">
        <v>670</v>
      </c>
      <c r="B320" s="12" t="s">
        <v>671</v>
      </c>
      <c r="C320" s="12" t="s">
        <v>677</v>
      </c>
      <c r="D320" s="12" t="s">
        <v>66</v>
      </c>
      <c r="E320" s="6" t="s">
        <v>563</v>
      </c>
      <c r="F320" s="12" t="s">
        <v>634</v>
      </c>
      <c r="G320" s="12" t="str">
        <f t="shared" si="522"/>
        <v>2nd Quarter</v>
      </c>
      <c r="H320" s="12" t="str">
        <f t="shared" si="523"/>
        <v>2nd Quarter</v>
      </c>
      <c r="I320" s="12" t="str">
        <f t="shared" si="524"/>
        <v>2nd Quarter</v>
      </c>
      <c r="J320" s="12" t="s">
        <v>16</v>
      </c>
      <c r="K320" s="19">
        <f>+M320</f>
        <v>400983.15</v>
      </c>
      <c r="L320" s="19"/>
      <c r="M320" s="19">
        <v>400983.15</v>
      </c>
      <c r="N320" s="12"/>
    </row>
    <row r="321" spans="1:14" s="18" customFormat="1" ht="60" x14ac:dyDescent="0.25">
      <c r="A321" s="12" t="s">
        <v>672</v>
      </c>
      <c r="B321" s="12" t="s">
        <v>673</v>
      </c>
      <c r="C321" s="12" t="s">
        <v>18</v>
      </c>
      <c r="D321" s="12" t="s">
        <v>66</v>
      </c>
      <c r="E321" s="6" t="s">
        <v>75</v>
      </c>
      <c r="F321" s="12" t="s">
        <v>634</v>
      </c>
      <c r="G321" s="12" t="str">
        <f t="shared" si="522"/>
        <v>2nd Quarter</v>
      </c>
      <c r="H321" s="12" t="str">
        <f t="shared" si="523"/>
        <v>2nd Quarter</v>
      </c>
      <c r="I321" s="12" t="str">
        <f t="shared" si="524"/>
        <v>2nd Quarter</v>
      </c>
      <c r="J321" s="12" t="s">
        <v>16</v>
      </c>
      <c r="K321" s="19">
        <f>+L321</f>
        <v>28700</v>
      </c>
      <c r="L321" s="19">
        <v>28700</v>
      </c>
      <c r="M321" s="19"/>
      <c r="N321" s="12"/>
    </row>
    <row r="322" spans="1:14" s="18" customFormat="1" ht="45" x14ac:dyDescent="0.25">
      <c r="A322" s="12" t="s">
        <v>674</v>
      </c>
      <c r="B322" s="12" t="s">
        <v>675</v>
      </c>
      <c r="C322" s="12" t="s">
        <v>18</v>
      </c>
      <c r="D322" s="12" t="s">
        <v>66</v>
      </c>
      <c r="E322" s="6" t="s">
        <v>563</v>
      </c>
      <c r="F322" s="12" t="s">
        <v>634</v>
      </c>
      <c r="G322" s="12" t="str">
        <f t="shared" si="522"/>
        <v>2nd Quarter</v>
      </c>
      <c r="H322" s="12" t="str">
        <f t="shared" si="523"/>
        <v>2nd Quarter</v>
      </c>
      <c r="I322" s="12" t="str">
        <f t="shared" si="524"/>
        <v>2nd Quarter</v>
      </c>
      <c r="J322" s="12" t="s">
        <v>16</v>
      </c>
      <c r="K322" s="19">
        <f>+M322</f>
        <v>440000</v>
      </c>
      <c r="L322" s="19"/>
      <c r="M322" s="19">
        <v>440000</v>
      </c>
      <c r="N322" s="12"/>
    </row>
    <row r="323" spans="1:14" s="18" customFormat="1" ht="45" x14ac:dyDescent="0.25">
      <c r="A323" s="12" t="s">
        <v>678</v>
      </c>
      <c r="B323" s="12" t="s">
        <v>679</v>
      </c>
      <c r="C323" s="12" t="s">
        <v>442</v>
      </c>
      <c r="D323" s="12" t="s">
        <v>66</v>
      </c>
      <c r="E323" s="6" t="s">
        <v>563</v>
      </c>
      <c r="F323" s="12" t="s">
        <v>634</v>
      </c>
      <c r="G323" s="12" t="str">
        <f t="shared" ref="G323:G328" si="525">+F323</f>
        <v>2nd Quarter</v>
      </c>
      <c r="H323" s="12" t="str">
        <f t="shared" ref="H323:H328" si="526">+G323</f>
        <v>2nd Quarter</v>
      </c>
      <c r="I323" s="12" t="str">
        <f t="shared" ref="I323:I328" si="527">+H323</f>
        <v>2nd Quarter</v>
      </c>
      <c r="J323" s="12" t="s">
        <v>16</v>
      </c>
      <c r="K323" s="19">
        <f>+L323</f>
        <v>590488</v>
      </c>
      <c r="L323" s="19">
        <v>590488</v>
      </c>
      <c r="M323" s="19"/>
      <c r="N323" s="12"/>
    </row>
    <row r="324" spans="1:14" s="18" customFormat="1" ht="45" x14ac:dyDescent="0.25">
      <c r="A324" s="12" t="s">
        <v>680</v>
      </c>
      <c r="B324" s="12" t="s">
        <v>681</v>
      </c>
      <c r="C324" s="12" t="s">
        <v>18</v>
      </c>
      <c r="D324" s="12" t="s">
        <v>66</v>
      </c>
      <c r="E324" s="6" t="s">
        <v>563</v>
      </c>
      <c r="F324" s="12" t="s">
        <v>634</v>
      </c>
      <c r="G324" s="12" t="str">
        <f t="shared" si="525"/>
        <v>2nd Quarter</v>
      </c>
      <c r="H324" s="12" t="str">
        <f t="shared" si="526"/>
        <v>2nd Quarter</v>
      </c>
      <c r="I324" s="12" t="str">
        <f t="shared" si="527"/>
        <v>2nd Quarter</v>
      </c>
      <c r="J324" s="12" t="s">
        <v>16</v>
      </c>
      <c r="K324" s="19">
        <f>+M324</f>
        <v>618100</v>
      </c>
      <c r="L324" s="19"/>
      <c r="M324" s="19">
        <v>618100</v>
      </c>
      <c r="N324" s="12"/>
    </row>
    <row r="325" spans="1:14" s="18" customFormat="1" ht="30" x14ac:dyDescent="0.25">
      <c r="A325" s="12" t="s">
        <v>682</v>
      </c>
      <c r="B325" s="12" t="s">
        <v>683</v>
      </c>
      <c r="C325" s="12" t="s">
        <v>18</v>
      </c>
      <c r="D325" s="12" t="s">
        <v>66</v>
      </c>
      <c r="E325" s="6" t="s">
        <v>563</v>
      </c>
      <c r="F325" s="12" t="s">
        <v>634</v>
      </c>
      <c r="G325" s="12" t="str">
        <f t="shared" si="525"/>
        <v>2nd Quarter</v>
      </c>
      <c r="H325" s="12" t="str">
        <f t="shared" si="526"/>
        <v>2nd Quarter</v>
      </c>
      <c r="I325" s="12" t="str">
        <f t="shared" si="527"/>
        <v>2nd Quarter</v>
      </c>
      <c r="J325" s="12" t="s">
        <v>16</v>
      </c>
      <c r="K325" s="19">
        <f t="shared" ref="K325:K332" si="528">+L325</f>
        <v>800000</v>
      </c>
      <c r="L325" s="19">
        <v>800000</v>
      </c>
      <c r="M325" s="19"/>
      <c r="N325" s="12"/>
    </row>
    <row r="326" spans="1:14" s="18" customFormat="1" ht="30" x14ac:dyDescent="0.25">
      <c r="A326" s="12" t="s">
        <v>684</v>
      </c>
      <c r="B326" s="12" t="s">
        <v>685</v>
      </c>
      <c r="C326" s="12" t="s">
        <v>19</v>
      </c>
      <c r="D326" s="12" t="s">
        <v>66</v>
      </c>
      <c r="E326" s="6" t="s">
        <v>563</v>
      </c>
      <c r="F326" s="12" t="s">
        <v>634</v>
      </c>
      <c r="G326" s="12" t="str">
        <f t="shared" si="525"/>
        <v>2nd Quarter</v>
      </c>
      <c r="H326" s="12" t="str">
        <f t="shared" si="526"/>
        <v>2nd Quarter</v>
      </c>
      <c r="I326" s="12" t="str">
        <f t="shared" si="527"/>
        <v>2nd Quarter</v>
      </c>
      <c r="J326" s="12" t="s">
        <v>16</v>
      </c>
      <c r="K326" s="19">
        <f t="shared" si="528"/>
        <v>879293.5</v>
      </c>
      <c r="L326" s="19">
        <v>879293.5</v>
      </c>
      <c r="M326" s="19"/>
      <c r="N326" s="12"/>
    </row>
    <row r="327" spans="1:14" s="18" customFormat="1" ht="30" x14ac:dyDescent="0.25">
      <c r="A327" s="12" t="s">
        <v>686</v>
      </c>
      <c r="B327" s="12" t="s">
        <v>687</v>
      </c>
      <c r="C327" s="12" t="s">
        <v>442</v>
      </c>
      <c r="D327" s="12" t="s">
        <v>66</v>
      </c>
      <c r="E327" s="6" t="s">
        <v>75</v>
      </c>
      <c r="F327" s="12" t="s">
        <v>634</v>
      </c>
      <c r="G327" s="12" t="str">
        <f t="shared" si="525"/>
        <v>2nd Quarter</v>
      </c>
      <c r="H327" s="12" t="str">
        <f t="shared" si="526"/>
        <v>2nd Quarter</v>
      </c>
      <c r="I327" s="12" t="str">
        <f t="shared" si="527"/>
        <v>2nd Quarter</v>
      </c>
      <c r="J327" s="12" t="s">
        <v>16</v>
      </c>
      <c r="K327" s="19">
        <f t="shared" si="528"/>
        <v>19600</v>
      </c>
      <c r="L327" s="19">
        <v>19600</v>
      </c>
      <c r="M327" s="19"/>
      <c r="N327" s="12"/>
    </row>
    <row r="328" spans="1:14" s="18" customFormat="1" ht="75" x14ac:dyDescent="0.25">
      <c r="A328" s="12" t="s">
        <v>688</v>
      </c>
      <c r="B328" s="12" t="s">
        <v>689</v>
      </c>
      <c r="C328" s="12" t="s">
        <v>260</v>
      </c>
      <c r="D328" s="12" t="s">
        <v>66</v>
      </c>
      <c r="E328" s="6" t="s">
        <v>122</v>
      </c>
      <c r="F328" s="12" t="s">
        <v>634</v>
      </c>
      <c r="G328" s="12" t="str">
        <f t="shared" si="525"/>
        <v>2nd Quarter</v>
      </c>
      <c r="H328" s="12" t="str">
        <f t="shared" si="526"/>
        <v>2nd Quarter</v>
      </c>
      <c r="I328" s="12" t="str">
        <f t="shared" si="527"/>
        <v>2nd Quarter</v>
      </c>
      <c r="J328" s="12" t="s">
        <v>16</v>
      </c>
      <c r="K328" s="19">
        <f t="shared" si="528"/>
        <v>1404460</v>
      </c>
      <c r="L328" s="19">
        <v>1404460</v>
      </c>
      <c r="M328" s="19"/>
      <c r="N328" s="12"/>
    </row>
    <row r="329" spans="1:14" s="18" customFormat="1" ht="60" x14ac:dyDescent="0.25">
      <c r="A329" s="12" t="s">
        <v>690</v>
      </c>
      <c r="B329" s="12" t="s">
        <v>691</v>
      </c>
      <c r="C329" s="12" t="s">
        <v>19</v>
      </c>
      <c r="D329" s="12" t="s">
        <v>66</v>
      </c>
      <c r="E329" s="6" t="s">
        <v>563</v>
      </c>
      <c r="F329" s="12" t="s">
        <v>634</v>
      </c>
      <c r="G329" s="12" t="str">
        <f t="shared" ref="G329:G331" si="529">+F329</f>
        <v>2nd Quarter</v>
      </c>
      <c r="H329" s="12" t="str">
        <f t="shared" ref="H329:H331" si="530">+G329</f>
        <v>2nd Quarter</v>
      </c>
      <c r="I329" s="12" t="str">
        <f t="shared" ref="I329:I331" si="531">+H329</f>
        <v>2nd Quarter</v>
      </c>
      <c r="J329" s="12" t="s">
        <v>16</v>
      </c>
      <c r="K329" s="19">
        <f t="shared" si="528"/>
        <v>100000</v>
      </c>
      <c r="L329" s="19">
        <v>100000</v>
      </c>
      <c r="M329" s="19"/>
      <c r="N329" s="12"/>
    </row>
    <row r="330" spans="1:14" s="18" customFormat="1" ht="75" x14ac:dyDescent="0.25">
      <c r="A330" s="12" t="s">
        <v>692</v>
      </c>
      <c r="B330" s="12" t="s">
        <v>693</v>
      </c>
      <c r="C330" s="12" t="s">
        <v>19</v>
      </c>
      <c r="D330" s="12" t="s">
        <v>66</v>
      </c>
      <c r="E330" s="6" t="s">
        <v>122</v>
      </c>
      <c r="F330" s="12" t="s">
        <v>634</v>
      </c>
      <c r="G330" s="12" t="str">
        <f t="shared" si="529"/>
        <v>2nd Quarter</v>
      </c>
      <c r="H330" s="12" t="str">
        <f t="shared" si="530"/>
        <v>2nd Quarter</v>
      </c>
      <c r="I330" s="12" t="str">
        <f t="shared" si="531"/>
        <v>2nd Quarter</v>
      </c>
      <c r="J330" s="12" t="s">
        <v>16</v>
      </c>
      <c r="K330" s="19">
        <f t="shared" si="528"/>
        <v>12002192.880000001</v>
      </c>
      <c r="L330" s="19">
        <v>12002192.880000001</v>
      </c>
      <c r="M330" s="19"/>
      <c r="N330" s="12"/>
    </row>
    <row r="331" spans="1:14" s="18" customFormat="1" ht="45" x14ac:dyDescent="0.25">
      <c r="A331" s="12" t="s">
        <v>651</v>
      </c>
      <c r="B331" s="12" t="s">
        <v>694</v>
      </c>
      <c r="C331" s="12" t="s">
        <v>272</v>
      </c>
      <c r="D331" s="12" t="s">
        <v>66</v>
      </c>
      <c r="E331" s="6" t="s">
        <v>563</v>
      </c>
      <c r="F331" s="12" t="s">
        <v>622</v>
      </c>
      <c r="G331" s="12" t="str">
        <f t="shared" si="529"/>
        <v>1st Quarter</v>
      </c>
      <c r="H331" s="12" t="str">
        <f t="shared" si="530"/>
        <v>1st Quarter</v>
      </c>
      <c r="I331" s="12" t="str">
        <f t="shared" si="531"/>
        <v>1st Quarter</v>
      </c>
      <c r="J331" s="12" t="s">
        <v>16</v>
      </c>
      <c r="K331" s="19">
        <f t="shared" si="528"/>
        <v>909000</v>
      </c>
      <c r="L331" s="19">
        <v>909000</v>
      </c>
      <c r="M331" s="19"/>
      <c r="N331" s="12"/>
    </row>
    <row r="332" spans="1:14" s="18" customFormat="1" ht="30" x14ac:dyDescent="0.25">
      <c r="A332" s="12" t="s">
        <v>653</v>
      </c>
      <c r="B332" s="12" t="s">
        <v>695</v>
      </c>
      <c r="C332" s="12" t="s">
        <v>272</v>
      </c>
      <c r="D332" s="12" t="s">
        <v>66</v>
      </c>
      <c r="E332" s="6" t="s">
        <v>563</v>
      </c>
      <c r="F332" s="12" t="s">
        <v>622</v>
      </c>
      <c r="G332" s="12" t="str">
        <f t="shared" ref="G332:G333" si="532">+F332</f>
        <v>1st Quarter</v>
      </c>
      <c r="H332" s="12" t="str">
        <f t="shared" ref="H332:H333" si="533">+G332</f>
        <v>1st Quarter</v>
      </c>
      <c r="I332" s="12" t="str">
        <f t="shared" ref="I332:I333" si="534">+H332</f>
        <v>1st Quarter</v>
      </c>
      <c r="J332" s="12" t="s">
        <v>16</v>
      </c>
      <c r="K332" s="19">
        <f t="shared" si="528"/>
        <v>948175</v>
      </c>
      <c r="L332" s="19">
        <v>948175</v>
      </c>
      <c r="M332" s="19"/>
      <c r="N332" s="12"/>
    </row>
    <row r="333" spans="1:14" s="18" customFormat="1" ht="30" x14ac:dyDescent="0.25">
      <c r="A333" s="12" t="s">
        <v>655</v>
      </c>
      <c r="B333" s="12" t="s">
        <v>696</v>
      </c>
      <c r="C333" s="12" t="s">
        <v>272</v>
      </c>
      <c r="D333" s="12" t="s">
        <v>66</v>
      </c>
      <c r="E333" s="6" t="s">
        <v>122</v>
      </c>
      <c r="F333" s="12" t="s">
        <v>634</v>
      </c>
      <c r="G333" s="12" t="str">
        <f t="shared" si="532"/>
        <v>2nd Quarter</v>
      </c>
      <c r="H333" s="12" t="str">
        <f t="shared" si="533"/>
        <v>2nd Quarter</v>
      </c>
      <c r="I333" s="12" t="str">
        <f t="shared" si="534"/>
        <v>2nd Quarter</v>
      </c>
      <c r="J333" s="12" t="s">
        <v>16</v>
      </c>
      <c r="K333" s="19">
        <f>+M333</f>
        <v>1700000</v>
      </c>
      <c r="L333" s="19"/>
      <c r="M333" s="19">
        <v>1700000</v>
      </c>
      <c r="N333" s="12"/>
    </row>
    <row r="334" spans="1:14" s="18" customFormat="1" ht="75" x14ac:dyDescent="0.25">
      <c r="A334" s="12" t="s">
        <v>697</v>
      </c>
      <c r="B334" s="12" t="s">
        <v>698</v>
      </c>
      <c r="C334" s="12" t="s">
        <v>272</v>
      </c>
      <c r="D334" s="12" t="s">
        <v>66</v>
      </c>
      <c r="E334" s="6" t="s">
        <v>563</v>
      </c>
      <c r="F334" s="12" t="s">
        <v>634</v>
      </c>
      <c r="G334" s="12" t="str">
        <f t="shared" ref="G334:G338" si="535">+F334</f>
        <v>2nd Quarter</v>
      </c>
      <c r="H334" s="12" t="str">
        <f t="shared" ref="H334:H338" si="536">+G334</f>
        <v>2nd Quarter</v>
      </c>
      <c r="I334" s="12" t="str">
        <f t="shared" ref="I334:I338" si="537">+H334</f>
        <v>2nd Quarter</v>
      </c>
      <c r="J334" s="12" t="s">
        <v>16</v>
      </c>
      <c r="K334" s="19">
        <f>+L334</f>
        <v>57995.8</v>
      </c>
      <c r="L334" s="19">
        <v>57995.8</v>
      </c>
      <c r="M334" s="19"/>
      <c r="N334" s="12"/>
    </row>
    <row r="335" spans="1:14" s="18" customFormat="1" ht="75" x14ac:dyDescent="0.25">
      <c r="A335" s="12" t="s">
        <v>699</v>
      </c>
      <c r="B335" s="12" t="s">
        <v>700</v>
      </c>
      <c r="C335" s="12" t="s">
        <v>272</v>
      </c>
      <c r="D335" s="12" t="s">
        <v>66</v>
      </c>
      <c r="E335" s="6" t="s">
        <v>75</v>
      </c>
      <c r="F335" s="12" t="s">
        <v>634</v>
      </c>
      <c r="G335" s="12" t="str">
        <f t="shared" si="535"/>
        <v>2nd Quarter</v>
      </c>
      <c r="H335" s="12" t="str">
        <f t="shared" si="536"/>
        <v>2nd Quarter</v>
      </c>
      <c r="I335" s="12" t="str">
        <f t="shared" si="537"/>
        <v>2nd Quarter</v>
      </c>
      <c r="J335" s="12" t="s">
        <v>16</v>
      </c>
      <c r="K335" s="19">
        <f t="shared" ref="K335:K341" si="538">+L335</f>
        <v>24880.799999999999</v>
      </c>
      <c r="L335" s="19">
        <v>24880.799999999999</v>
      </c>
      <c r="M335" s="19"/>
      <c r="N335" s="12"/>
    </row>
    <row r="336" spans="1:14" s="18" customFormat="1" ht="60" x14ac:dyDescent="0.25">
      <c r="A336" s="12" t="s">
        <v>701</v>
      </c>
      <c r="B336" s="12" t="s">
        <v>702</v>
      </c>
      <c r="C336" s="12" t="s">
        <v>541</v>
      </c>
      <c r="D336" s="12" t="s">
        <v>66</v>
      </c>
      <c r="E336" s="6" t="s">
        <v>75</v>
      </c>
      <c r="F336" s="12" t="s">
        <v>634</v>
      </c>
      <c r="G336" s="12" t="str">
        <f t="shared" si="535"/>
        <v>2nd Quarter</v>
      </c>
      <c r="H336" s="12" t="str">
        <f t="shared" si="536"/>
        <v>2nd Quarter</v>
      </c>
      <c r="I336" s="12" t="str">
        <f t="shared" si="537"/>
        <v>2nd Quarter</v>
      </c>
      <c r="J336" s="12" t="s">
        <v>16</v>
      </c>
      <c r="K336" s="19">
        <f t="shared" si="538"/>
        <v>24600</v>
      </c>
      <c r="L336" s="19">
        <v>24600</v>
      </c>
      <c r="M336" s="19"/>
      <c r="N336" s="12"/>
    </row>
    <row r="337" spans="1:14" s="18" customFormat="1" ht="75" x14ac:dyDescent="0.25">
      <c r="A337" s="12" t="s">
        <v>703</v>
      </c>
      <c r="B337" s="12" t="s">
        <v>704</v>
      </c>
      <c r="C337" s="12" t="s">
        <v>272</v>
      </c>
      <c r="D337" s="12" t="s">
        <v>66</v>
      </c>
      <c r="E337" s="6" t="s">
        <v>563</v>
      </c>
      <c r="F337" s="12" t="s">
        <v>634</v>
      </c>
      <c r="G337" s="12" t="str">
        <f t="shared" si="535"/>
        <v>2nd Quarter</v>
      </c>
      <c r="H337" s="12" t="str">
        <f t="shared" si="536"/>
        <v>2nd Quarter</v>
      </c>
      <c r="I337" s="12" t="str">
        <f t="shared" si="537"/>
        <v>2nd Quarter</v>
      </c>
      <c r="J337" s="12" t="s">
        <v>16</v>
      </c>
      <c r="K337" s="19">
        <f t="shared" si="538"/>
        <v>576600</v>
      </c>
      <c r="L337" s="19">
        <v>576600</v>
      </c>
      <c r="M337" s="19"/>
      <c r="N337" s="12"/>
    </row>
    <row r="338" spans="1:14" s="18" customFormat="1" ht="30" x14ac:dyDescent="0.25">
      <c r="A338" s="12" t="s">
        <v>705</v>
      </c>
      <c r="B338" s="12" t="s">
        <v>706</v>
      </c>
      <c r="C338" s="12" t="s">
        <v>178</v>
      </c>
      <c r="D338" s="12" t="s">
        <v>66</v>
      </c>
      <c r="E338" s="6" t="s">
        <v>563</v>
      </c>
      <c r="F338" s="12" t="s">
        <v>634</v>
      </c>
      <c r="G338" s="12" t="str">
        <f t="shared" si="535"/>
        <v>2nd Quarter</v>
      </c>
      <c r="H338" s="12" t="str">
        <f t="shared" si="536"/>
        <v>2nd Quarter</v>
      </c>
      <c r="I338" s="12" t="str">
        <f t="shared" si="537"/>
        <v>2nd Quarter</v>
      </c>
      <c r="J338" s="12" t="s">
        <v>16</v>
      </c>
      <c r="K338" s="19">
        <f t="shared" si="538"/>
        <v>96600</v>
      </c>
      <c r="L338" s="19">
        <v>96600</v>
      </c>
      <c r="M338" s="19"/>
      <c r="N338" s="12"/>
    </row>
    <row r="339" spans="1:14" s="18" customFormat="1" ht="75" x14ac:dyDescent="0.25">
      <c r="A339" s="12" t="s">
        <v>707</v>
      </c>
      <c r="B339" s="12" t="s">
        <v>708</v>
      </c>
      <c r="C339" s="12" t="s">
        <v>272</v>
      </c>
      <c r="D339" s="12" t="s">
        <v>66</v>
      </c>
      <c r="E339" s="6" t="s">
        <v>75</v>
      </c>
      <c r="F339" s="12" t="s">
        <v>634</v>
      </c>
      <c r="G339" s="12" t="str">
        <f t="shared" ref="G339:G345" si="539">+F339</f>
        <v>2nd Quarter</v>
      </c>
      <c r="H339" s="12" t="str">
        <f t="shared" ref="H339:H345" si="540">+G339</f>
        <v>2nd Quarter</v>
      </c>
      <c r="I339" s="12" t="str">
        <f t="shared" ref="I339:I345" si="541">+H339</f>
        <v>2nd Quarter</v>
      </c>
      <c r="J339" s="12" t="s">
        <v>16</v>
      </c>
      <c r="K339" s="19">
        <f t="shared" si="538"/>
        <v>24880.799999999999</v>
      </c>
      <c r="L339" s="19">
        <v>24880.799999999999</v>
      </c>
      <c r="M339" s="19"/>
      <c r="N339" s="12"/>
    </row>
    <row r="340" spans="1:14" s="18" customFormat="1" ht="75" x14ac:dyDescent="0.25">
      <c r="A340" s="12" t="s">
        <v>709</v>
      </c>
      <c r="B340" s="12" t="s">
        <v>710</v>
      </c>
      <c r="C340" s="12" t="s">
        <v>272</v>
      </c>
      <c r="D340" s="12" t="s">
        <v>66</v>
      </c>
      <c r="E340" s="6" t="s">
        <v>563</v>
      </c>
      <c r="F340" s="12" t="s">
        <v>634</v>
      </c>
      <c r="G340" s="12" t="str">
        <f t="shared" si="539"/>
        <v>2nd Quarter</v>
      </c>
      <c r="H340" s="12" t="str">
        <f t="shared" si="540"/>
        <v>2nd Quarter</v>
      </c>
      <c r="I340" s="12" t="str">
        <f t="shared" si="541"/>
        <v>2nd Quarter</v>
      </c>
      <c r="J340" s="12" t="s">
        <v>16</v>
      </c>
      <c r="K340" s="19">
        <f t="shared" si="538"/>
        <v>58409.05</v>
      </c>
      <c r="L340" s="19">
        <v>58409.05</v>
      </c>
      <c r="M340" s="19"/>
      <c r="N340" s="12"/>
    </row>
    <row r="341" spans="1:14" s="18" customFormat="1" ht="90" x14ac:dyDescent="0.25">
      <c r="A341" s="12" t="s">
        <v>711</v>
      </c>
      <c r="B341" s="12" t="s">
        <v>712</v>
      </c>
      <c r="C341" s="12" t="s">
        <v>41</v>
      </c>
      <c r="D341" s="12" t="s">
        <v>66</v>
      </c>
      <c r="E341" s="6" t="s">
        <v>563</v>
      </c>
      <c r="F341" s="12" t="s">
        <v>634</v>
      </c>
      <c r="G341" s="12" t="str">
        <f t="shared" si="539"/>
        <v>2nd Quarter</v>
      </c>
      <c r="H341" s="12" t="str">
        <f t="shared" si="540"/>
        <v>2nd Quarter</v>
      </c>
      <c r="I341" s="12" t="str">
        <f t="shared" si="541"/>
        <v>2nd Quarter</v>
      </c>
      <c r="J341" s="12" t="s">
        <v>16</v>
      </c>
      <c r="K341" s="19">
        <f t="shared" si="538"/>
        <v>793390</v>
      </c>
      <c r="L341" s="19">
        <v>793390</v>
      </c>
      <c r="M341" s="19"/>
      <c r="N341" s="12"/>
    </row>
    <row r="342" spans="1:14" s="18" customFormat="1" ht="90" x14ac:dyDescent="0.25">
      <c r="A342" s="12" t="s">
        <v>713</v>
      </c>
      <c r="B342" s="12" t="s">
        <v>714</v>
      </c>
      <c r="C342" s="12" t="s">
        <v>677</v>
      </c>
      <c r="D342" s="12" t="s">
        <v>66</v>
      </c>
      <c r="E342" s="6" t="s">
        <v>122</v>
      </c>
      <c r="F342" s="12" t="s">
        <v>634</v>
      </c>
      <c r="G342" s="12" t="str">
        <f t="shared" si="539"/>
        <v>2nd Quarter</v>
      </c>
      <c r="H342" s="12" t="str">
        <f t="shared" si="540"/>
        <v>2nd Quarter</v>
      </c>
      <c r="I342" s="12" t="str">
        <f t="shared" si="541"/>
        <v>2nd Quarter</v>
      </c>
      <c r="J342" s="12" t="s">
        <v>16</v>
      </c>
      <c r="K342" s="19">
        <f>+M342</f>
        <v>7707000</v>
      </c>
      <c r="L342" s="19"/>
      <c r="M342" s="19">
        <v>7707000</v>
      </c>
      <c r="N342" s="12"/>
    </row>
    <row r="343" spans="1:14" s="18" customFormat="1" ht="75" x14ac:dyDescent="0.25">
      <c r="A343" s="12" t="s">
        <v>705</v>
      </c>
      <c r="B343" s="12" t="s">
        <v>715</v>
      </c>
      <c r="C343" s="12" t="s">
        <v>178</v>
      </c>
      <c r="D343" s="12" t="s">
        <v>66</v>
      </c>
      <c r="E343" s="6" t="s">
        <v>563</v>
      </c>
      <c r="F343" s="12" t="s">
        <v>634</v>
      </c>
      <c r="G343" s="12" t="str">
        <f t="shared" si="539"/>
        <v>2nd Quarter</v>
      </c>
      <c r="H343" s="12" t="str">
        <f t="shared" si="540"/>
        <v>2nd Quarter</v>
      </c>
      <c r="I343" s="12" t="str">
        <f t="shared" si="541"/>
        <v>2nd Quarter</v>
      </c>
      <c r="J343" s="12" t="s">
        <v>16</v>
      </c>
      <c r="K343" s="19">
        <f>+L343</f>
        <v>97320</v>
      </c>
      <c r="L343" s="19">
        <v>97320</v>
      </c>
      <c r="M343" s="19"/>
      <c r="N343" s="12"/>
    </row>
    <row r="344" spans="1:14" s="18" customFormat="1" ht="45" x14ac:dyDescent="0.25">
      <c r="A344" s="12" t="s">
        <v>716</v>
      </c>
      <c r="B344" s="12" t="s">
        <v>717</v>
      </c>
      <c r="C344" s="12" t="s">
        <v>178</v>
      </c>
      <c r="D344" s="12" t="s">
        <v>66</v>
      </c>
      <c r="E344" s="6" t="s">
        <v>563</v>
      </c>
      <c r="F344" s="12" t="s">
        <v>622</v>
      </c>
      <c r="G344" s="12" t="str">
        <f t="shared" si="539"/>
        <v>1st Quarter</v>
      </c>
      <c r="H344" s="12" t="str">
        <f t="shared" si="540"/>
        <v>1st Quarter</v>
      </c>
      <c r="I344" s="12" t="str">
        <f t="shared" si="541"/>
        <v>1st Quarter</v>
      </c>
      <c r="J344" s="12" t="s">
        <v>16</v>
      </c>
      <c r="K344" s="19">
        <f>+L344</f>
        <v>71145</v>
      </c>
      <c r="L344" s="19">
        <v>71145</v>
      </c>
      <c r="M344" s="19"/>
      <c r="N344" s="12"/>
    </row>
    <row r="345" spans="1:14" s="18" customFormat="1" ht="45" x14ac:dyDescent="0.25">
      <c r="A345" s="12" t="s">
        <v>718</v>
      </c>
      <c r="B345" s="12" t="s">
        <v>719</v>
      </c>
      <c r="C345" s="12" t="s">
        <v>677</v>
      </c>
      <c r="D345" s="12" t="s">
        <v>66</v>
      </c>
      <c r="E345" s="6" t="s">
        <v>122</v>
      </c>
      <c r="F345" s="12" t="s">
        <v>634</v>
      </c>
      <c r="G345" s="12" t="str">
        <f t="shared" si="539"/>
        <v>2nd Quarter</v>
      </c>
      <c r="H345" s="12" t="str">
        <f t="shared" si="540"/>
        <v>2nd Quarter</v>
      </c>
      <c r="I345" s="12" t="str">
        <f t="shared" si="541"/>
        <v>2nd Quarter</v>
      </c>
      <c r="J345" s="12" t="s">
        <v>16</v>
      </c>
      <c r="K345" s="19">
        <f>+M345</f>
        <v>9952055</v>
      </c>
      <c r="L345" s="19"/>
      <c r="M345" s="19">
        <v>9952055</v>
      </c>
      <c r="N345" s="12"/>
    </row>
    <row r="346" spans="1:14" s="18" customFormat="1" ht="75" x14ac:dyDescent="0.25">
      <c r="A346" s="12" t="s">
        <v>720</v>
      </c>
      <c r="B346" s="12" t="s">
        <v>721</v>
      </c>
      <c r="C346" s="12" t="s">
        <v>272</v>
      </c>
      <c r="D346" s="12" t="s">
        <v>66</v>
      </c>
      <c r="E346" s="6" t="s">
        <v>563</v>
      </c>
      <c r="F346" s="12" t="s">
        <v>634</v>
      </c>
      <c r="G346" s="12" t="str">
        <f t="shared" ref="G346:G348" si="542">+F346</f>
        <v>2nd Quarter</v>
      </c>
      <c r="H346" s="12" t="str">
        <f t="shared" ref="H346:H348" si="543">+G346</f>
        <v>2nd Quarter</v>
      </c>
      <c r="I346" s="12" t="str">
        <f t="shared" ref="I346:I348" si="544">+H346</f>
        <v>2nd Quarter</v>
      </c>
      <c r="J346" s="12" t="s">
        <v>16</v>
      </c>
      <c r="K346" s="19">
        <f>+L346</f>
        <v>576600</v>
      </c>
      <c r="L346" s="19">
        <v>576600</v>
      </c>
      <c r="M346" s="19"/>
      <c r="N346" s="12"/>
    </row>
    <row r="347" spans="1:14" s="18" customFormat="1" ht="90" x14ac:dyDescent="0.25">
      <c r="A347" s="12" t="s">
        <v>722</v>
      </c>
      <c r="B347" s="12" t="s">
        <v>723</v>
      </c>
      <c r="C347" s="12" t="s">
        <v>272</v>
      </c>
      <c r="D347" s="12" t="s">
        <v>66</v>
      </c>
      <c r="E347" s="6" t="s">
        <v>122</v>
      </c>
      <c r="F347" s="12" t="s">
        <v>634</v>
      </c>
      <c r="G347" s="12" t="str">
        <f t="shared" si="542"/>
        <v>2nd Quarter</v>
      </c>
      <c r="H347" s="12" t="str">
        <f t="shared" si="543"/>
        <v>2nd Quarter</v>
      </c>
      <c r="I347" s="12" t="str">
        <f t="shared" si="544"/>
        <v>2nd Quarter</v>
      </c>
      <c r="J347" s="12" t="s">
        <v>16</v>
      </c>
      <c r="K347" s="19">
        <f>+L347</f>
        <v>1983520</v>
      </c>
      <c r="L347" s="19">
        <v>1983520</v>
      </c>
      <c r="M347" s="19"/>
      <c r="N347" s="12"/>
    </row>
    <row r="348" spans="1:14" s="18" customFormat="1" ht="60" x14ac:dyDescent="0.25">
      <c r="A348" s="12" t="s">
        <v>724</v>
      </c>
      <c r="B348" s="12" t="s">
        <v>725</v>
      </c>
      <c r="C348" s="12" t="s">
        <v>19</v>
      </c>
      <c r="D348" s="12" t="s">
        <v>66</v>
      </c>
      <c r="E348" s="6" t="s">
        <v>122</v>
      </c>
      <c r="F348" s="12" t="s">
        <v>634</v>
      </c>
      <c r="G348" s="12" t="str">
        <f t="shared" si="542"/>
        <v>2nd Quarter</v>
      </c>
      <c r="H348" s="12" t="str">
        <f t="shared" si="543"/>
        <v>2nd Quarter</v>
      </c>
      <c r="I348" s="12" t="str">
        <f t="shared" si="544"/>
        <v>2nd Quarter</v>
      </c>
      <c r="J348" s="12" t="s">
        <v>16</v>
      </c>
      <c r="K348" s="19">
        <f>+M348</f>
        <v>2988446.5</v>
      </c>
      <c r="L348" s="19"/>
      <c r="M348" s="19">
        <v>2988446.5</v>
      </c>
      <c r="N348" s="12"/>
    </row>
    <row r="349" spans="1:14" s="18" customFormat="1" ht="45" x14ac:dyDescent="0.25">
      <c r="A349" s="12" t="s">
        <v>726</v>
      </c>
      <c r="B349" s="12" t="s">
        <v>727</v>
      </c>
      <c r="C349" s="12" t="s">
        <v>738</v>
      </c>
      <c r="D349" s="12" t="s">
        <v>66</v>
      </c>
      <c r="E349" s="6" t="s">
        <v>563</v>
      </c>
      <c r="F349" s="12" t="s">
        <v>634</v>
      </c>
      <c r="G349" s="12" t="str">
        <f t="shared" ref="G349:G354" si="545">+F349</f>
        <v>2nd Quarter</v>
      </c>
      <c r="H349" s="12" t="str">
        <f t="shared" ref="H349:H354" si="546">+G349</f>
        <v>2nd Quarter</v>
      </c>
      <c r="I349" s="12" t="str">
        <f t="shared" ref="I349:I354" si="547">+H349</f>
        <v>2nd Quarter</v>
      </c>
      <c r="J349" s="12" t="s">
        <v>16</v>
      </c>
      <c r="K349" s="19">
        <f>+L349</f>
        <v>436800</v>
      </c>
      <c r="L349" s="19">
        <v>436800</v>
      </c>
      <c r="M349" s="19"/>
      <c r="N349" s="12"/>
    </row>
    <row r="350" spans="1:14" s="18" customFormat="1" ht="90" x14ac:dyDescent="0.25">
      <c r="A350" s="12" t="s">
        <v>728</v>
      </c>
      <c r="B350" s="12" t="s">
        <v>729</v>
      </c>
      <c r="C350" s="12" t="s">
        <v>260</v>
      </c>
      <c r="D350" s="12" t="s">
        <v>66</v>
      </c>
      <c r="E350" s="6" t="s">
        <v>122</v>
      </c>
      <c r="F350" s="12" t="s">
        <v>634</v>
      </c>
      <c r="G350" s="12" t="str">
        <f t="shared" si="545"/>
        <v>2nd Quarter</v>
      </c>
      <c r="H350" s="12" t="str">
        <f t="shared" si="546"/>
        <v>2nd Quarter</v>
      </c>
      <c r="I350" s="12" t="str">
        <f t="shared" si="547"/>
        <v>2nd Quarter</v>
      </c>
      <c r="J350" s="12" t="s">
        <v>16</v>
      </c>
      <c r="K350" s="19">
        <f t="shared" ref="K350:K353" si="548">+L350</f>
        <v>1998000</v>
      </c>
      <c r="L350" s="19">
        <v>1998000</v>
      </c>
      <c r="M350" s="19"/>
      <c r="N350" s="12"/>
    </row>
    <row r="351" spans="1:14" s="18" customFormat="1" ht="30" x14ac:dyDescent="0.25">
      <c r="A351" s="12" t="s">
        <v>730</v>
      </c>
      <c r="B351" s="12" t="s">
        <v>731</v>
      </c>
      <c r="C351" s="12" t="s">
        <v>58</v>
      </c>
      <c r="D351" s="12" t="s">
        <v>66</v>
      </c>
      <c r="E351" s="6" t="s">
        <v>563</v>
      </c>
      <c r="F351" s="12" t="s">
        <v>634</v>
      </c>
      <c r="G351" s="12" t="str">
        <f t="shared" si="545"/>
        <v>2nd Quarter</v>
      </c>
      <c r="H351" s="12" t="str">
        <f t="shared" si="546"/>
        <v>2nd Quarter</v>
      </c>
      <c r="I351" s="12" t="str">
        <f t="shared" si="547"/>
        <v>2nd Quarter</v>
      </c>
      <c r="J351" s="12" t="s">
        <v>16</v>
      </c>
      <c r="K351" s="19">
        <f t="shared" si="548"/>
        <v>280000</v>
      </c>
      <c r="L351" s="19">
        <v>280000</v>
      </c>
      <c r="M351" s="19"/>
      <c r="N351" s="12"/>
    </row>
    <row r="352" spans="1:14" s="18" customFormat="1" ht="45" x14ac:dyDescent="0.25">
      <c r="A352" s="12" t="s">
        <v>732</v>
      </c>
      <c r="B352" s="12" t="s">
        <v>733</v>
      </c>
      <c r="C352" s="12" t="s">
        <v>260</v>
      </c>
      <c r="D352" s="12" t="s">
        <v>66</v>
      </c>
      <c r="E352" s="6" t="s">
        <v>563</v>
      </c>
      <c r="F352" s="12" t="s">
        <v>634</v>
      </c>
      <c r="G352" s="12" t="str">
        <f t="shared" si="545"/>
        <v>2nd Quarter</v>
      </c>
      <c r="H352" s="12" t="str">
        <f t="shared" si="546"/>
        <v>2nd Quarter</v>
      </c>
      <c r="I352" s="12" t="str">
        <f t="shared" si="547"/>
        <v>2nd Quarter</v>
      </c>
      <c r="J352" s="12" t="s">
        <v>16</v>
      </c>
      <c r="K352" s="19">
        <f t="shared" si="548"/>
        <v>595540</v>
      </c>
      <c r="L352" s="19">
        <v>595540</v>
      </c>
      <c r="M352" s="19"/>
      <c r="N352" s="12"/>
    </row>
    <row r="353" spans="1:14" s="18" customFormat="1" ht="45" x14ac:dyDescent="0.25">
      <c r="A353" s="12" t="s">
        <v>734</v>
      </c>
      <c r="B353" s="12" t="s">
        <v>735</v>
      </c>
      <c r="C353" s="12" t="s">
        <v>260</v>
      </c>
      <c r="D353" s="12" t="s">
        <v>66</v>
      </c>
      <c r="E353" s="6" t="s">
        <v>563</v>
      </c>
      <c r="F353" s="12" t="s">
        <v>634</v>
      </c>
      <c r="G353" s="12" t="str">
        <f t="shared" si="545"/>
        <v>2nd Quarter</v>
      </c>
      <c r="H353" s="12" t="str">
        <f t="shared" si="546"/>
        <v>2nd Quarter</v>
      </c>
      <c r="I353" s="12" t="str">
        <f t="shared" si="547"/>
        <v>2nd Quarter</v>
      </c>
      <c r="J353" s="12" t="s">
        <v>16</v>
      </c>
      <c r="K353" s="19">
        <f t="shared" si="548"/>
        <v>337000</v>
      </c>
      <c r="L353" s="19">
        <v>337000</v>
      </c>
      <c r="M353" s="19"/>
      <c r="N353" s="12"/>
    </row>
    <row r="354" spans="1:14" s="18" customFormat="1" ht="45" x14ac:dyDescent="0.25">
      <c r="A354" s="12" t="s">
        <v>736</v>
      </c>
      <c r="B354" s="12" t="s">
        <v>737</v>
      </c>
      <c r="C354" s="12" t="s">
        <v>178</v>
      </c>
      <c r="D354" s="12" t="s">
        <v>66</v>
      </c>
      <c r="E354" s="6" t="s">
        <v>563</v>
      </c>
      <c r="F354" s="12" t="s">
        <v>634</v>
      </c>
      <c r="G354" s="12" t="str">
        <f t="shared" si="545"/>
        <v>2nd Quarter</v>
      </c>
      <c r="H354" s="12" t="str">
        <f t="shared" si="546"/>
        <v>2nd Quarter</v>
      </c>
      <c r="I354" s="12" t="str">
        <f t="shared" si="547"/>
        <v>2nd Quarter</v>
      </c>
      <c r="J354" s="12" t="s">
        <v>16</v>
      </c>
      <c r="K354" s="19">
        <f>+M354</f>
        <v>77710</v>
      </c>
      <c r="L354" s="19"/>
      <c r="M354" s="19">
        <v>77710</v>
      </c>
      <c r="N354" s="12"/>
    </row>
    <row r="355" spans="1:14" s="18" customFormat="1" ht="60" x14ac:dyDescent="0.25">
      <c r="A355" s="12" t="s">
        <v>739</v>
      </c>
      <c r="B355" s="12" t="s">
        <v>740</v>
      </c>
      <c r="C355" s="12" t="s">
        <v>388</v>
      </c>
      <c r="D355" s="12" t="s">
        <v>66</v>
      </c>
      <c r="E355" s="6" t="s">
        <v>563</v>
      </c>
      <c r="F355" s="12" t="s">
        <v>634</v>
      </c>
      <c r="G355" s="12" t="str">
        <f t="shared" ref="G355:G359" si="549">+F355</f>
        <v>2nd Quarter</v>
      </c>
      <c r="H355" s="12" t="str">
        <f t="shared" ref="H355:H359" si="550">+G355</f>
        <v>2nd Quarter</v>
      </c>
      <c r="I355" s="12" t="str">
        <f t="shared" ref="I355:I359" si="551">+H355</f>
        <v>2nd Quarter</v>
      </c>
      <c r="J355" s="12" t="s">
        <v>16</v>
      </c>
      <c r="K355" s="19">
        <f>+L355</f>
        <v>588000</v>
      </c>
      <c r="L355" s="19">
        <v>588000</v>
      </c>
      <c r="M355" s="19"/>
      <c r="N355" s="12"/>
    </row>
    <row r="356" spans="1:14" s="18" customFormat="1" ht="60" x14ac:dyDescent="0.25">
      <c r="A356" s="12" t="s">
        <v>741</v>
      </c>
      <c r="B356" s="12" t="s">
        <v>742</v>
      </c>
      <c r="C356" s="12" t="s">
        <v>388</v>
      </c>
      <c r="D356" s="12" t="s">
        <v>66</v>
      </c>
      <c r="E356" s="6" t="s">
        <v>563</v>
      </c>
      <c r="F356" s="12" t="s">
        <v>634</v>
      </c>
      <c r="G356" s="12" t="str">
        <f t="shared" si="549"/>
        <v>2nd Quarter</v>
      </c>
      <c r="H356" s="12" t="str">
        <f t="shared" si="550"/>
        <v>2nd Quarter</v>
      </c>
      <c r="I356" s="12" t="str">
        <f t="shared" si="551"/>
        <v>2nd Quarter</v>
      </c>
      <c r="J356" s="12" t="s">
        <v>16</v>
      </c>
      <c r="K356" s="19">
        <f t="shared" ref="K356:K363" si="552">+L356</f>
        <v>400000</v>
      </c>
      <c r="L356" s="19">
        <v>400000</v>
      </c>
      <c r="M356" s="19"/>
      <c r="N356" s="12"/>
    </row>
    <row r="357" spans="1:14" s="18" customFormat="1" ht="30" x14ac:dyDescent="0.25">
      <c r="A357" s="12" t="s">
        <v>743</v>
      </c>
      <c r="B357" s="12" t="s">
        <v>744</v>
      </c>
      <c r="C357" s="12" t="s">
        <v>388</v>
      </c>
      <c r="D357" s="12" t="s">
        <v>66</v>
      </c>
      <c r="E357" s="6" t="s">
        <v>75</v>
      </c>
      <c r="F357" s="12" t="s">
        <v>634</v>
      </c>
      <c r="G357" s="12" t="str">
        <f t="shared" si="549"/>
        <v>2nd Quarter</v>
      </c>
      <c r="H357" s="12" t="str">
        <f t="shared" si="550"/>
        <v>2nd Quarter</v>
      </c>
      <c r="I357" s="12" t="str">
        <f t="shared" si="551"/>
        <v>2nd Quarter</v>
      </c>
      <c r="J357" s="12" t="s">
        <v>16</v>
      </c>
      <c r="K357" s="19">
        <f t="shared" si="552"/>
        <v>7360</v>
      </c>
      <c r="L357" s="19">
        <v>7360</v>
      </c>
      <c r="M357" s="19"/>
      <c r="N357" s="12"/>
    </row>
    <row r="358" spans="1:14" s="18" customFormat="1" ht="75" x14ac:dyDescent="0.25">
      <c r="A358" s="12" t="s">
        <v>745</v>
      </c>
      <c r="B358" s="12" t="s">
        <v>746</v>
      </c>
      <c r="C358" s="12" t="s">
        <v>388</v>
      </c>
      <c r="D358" s="12" t="s">
        <v>66</v>
      </c>
      <c r="E358" s="6" t="s">
        <v>563</v>
      </c>
      <c r="F358" s="12" t="s">
        <v>634</v>
      </c>
      <c r="G358" s="12" t="str">
        <f t="shared" si="549"/>
        <v>2nd Quarter</v>
      </c>
      <c r="H358" s="12" t="str">
        <f t="shared" si="550"/>
        <v>2nd Quarter</v>
      </c>
      <c r="I358" s="12" t="str">
        <f t="shared" si="551"/>
        <v>2nd Quarter</v>
      </c>
      <c r="J358" s="12" t="s">
        <v>16</v>
      </c>
      <c r="K358" s="19">
        <f t="shared" si="552"/>
        <v>226350</v>
      </c>
      <c r="L358" s="19">
        <v>226350</v>
      </c>
      <c r="M358" s="19"/>
      <c r="N358" s="12"/>
    </row>
    <row r="359" spans="1:14" s="18" customFormat="1" ht="45" x14ac:dyDescent="0.25">
      <c r="A359" s="12" t="s">
        <v>747</v>
      </c>
      <c r="B359" s="12" t="s">
        <v>748</v>
      </c>
      <c r="C359" s="12" t="s">
        <v>388</v>
      </c>
      <c r="D359" s="12" t="s">
        <v>66</v>
      </c>
      <c r="E359" s="6" t="s">
        <v>75</v>
      </c>
      <c r="F359" s="12" t="s">
        <v>634</v>
      </c>
      <c r="G359" s="12" t="str">
        <f t="shared" si="549"/>
        <v>2nd Quarter</v>
      </c>
      <c r="H359" s="12" t="str">
        <f t="shared" si="550"/>
        <v>2nd Quarter</v>
      </c>
      <c r="I359" s="12" t="str">
        <f t="shared" si="551"/>
        <v>2nd Quarter</v>
      </c>
      <c r="J359" s="12" t="s">
        <v>16</v>
      </c>
      <c r="K359" s="19">
        <f t="shared" si="552"/>
        <v>23025</v>
      </c>
      <c r="L359" s="19">
        <v>23025</v>
      </c>
      <c r="M359" s="19"/>
      <c r="N359" s="12"/>
    </row>
    <row r="360" spans="1:14" s="18" customFormat="1" ht="60" x14ac:dyDescent="0.25">
      <c r="A360" s="12" t="s">
        <v>749</v>
      </c>
      <c r="B360" s="12" t="s">
        <v>750</v>
      </c>
      <c r="C360" s="12" t="s">
        <v>388</v>
      </c>
      <c r="D360" s="12" t="s">
        <v>66</v>
      </c>
      <c r="E360" s="6" t="s">
        <v>563</v>
      </c>
      <c r="F360" s="12" t="s">
        <v>634</v>
      </c>
      <c r="G360" s="12" t="str">
        <f t="shared" ref="G360:G369" si="553">+F360</f>
        <v>2nd Quarter</v>
      </c>
      <c r="H360" s="12" t="str">
        <f t="shared" ref="H360:H369" si="554">+G360</f>
        <v>2nd Quarter</v>
      </c>
      <c r="I360" s="12" t="str">
        <f t="shared" ref="I360:I369" si="555">+H360</f>
        <v>2nd Quarter</v>
      </c>
      <c r="J360" s="12" t="s">
        <v>16</v>
      </c>
      <c r="K360" s="19">
        <f t="shared" si="552"/>
        <v>202590</v>
      </c>
      <c r="L360" s="19">
        <v>202590</v>
      </c>
      <c r="M360" s="19"/>
      <c r="N360" s="12"/>
    </row>
    <row r="361" spans="1:14" s="18" customFormat="1" ht="60" x14ac:dyDescent="0.25">
      <c r="A361" s="12" t="s">
        <v>751</v>
      </c>
      <c r="B361" s="12" t="s">
        <v>752</v>
      </c>
      <c r="C361" s="12" t="s">
        <v>738</v>
      </c>
      <c r="D361" s="12" t="s">
        <v>66</v>
      </c>
      <c r="E361" s="6" t="s">
        <v>122</v>
      </c>
      <c r="F361" s="12" t="s">
        <v>634</v>
      </c>
      <c r="G361" s="12" t="str">
        <f t="shared" si="553"/>
        <v>2nd Quarter</v>
      </c>
      <c r="H361" s="12" t="str">
        <f t="shared" si="554"/>
        <v>2nd Quarter</v>
      </c>
      <c r="I361" s="12" t="str">
        <f t="shared" si="555"/>
        <v>2nd Quarter</v>
      </c>
      <c r="J361" s="12" t="s">
        <v>16</v>
      </c>
      <c r="K361" s="19">
        <f t="shared" si="552"/>
        <v>1397741.08</v>
      </c>
      <c r="L361" s="19">
        <v>1397741.08</v>
      </c>
      <c r="M361" s="19"/>
      <c r="N361" s="12"/>
    </row>
    <row r="362" spans="1:14" s="18" customFormat="1" ht="45" x14ac:dyDescent="0.25">
      <c r="A362" s="12" t="s">
        <v>753</v>
      </c>
      <c r="B362" s="12" t="s">
        <v>754</v>
      </c>
      <c r="C362" s="12" t="s">
        <v>542</v>
      </c>
      <c r="D362" s="12" t="s">
        <v>66</v>
      </c>
      <c r="E362" s="6" t="s">
        <v>563</v>
      </c>
      <c r="F362" s="12" t="s">
        <v>634</v>
      </c>
      <c r="G362" s="12" t="str">
        <f t="shared" si="553"/>
        <v>2nd Quarter</v>
      </c>
      <c r="H362" s="12" t="str">
        <f t="shared" si="554"/>
        <v>2nd Quarter</v>
      </c>
      <c r="I362" s="12" t="str">
        <f t="shared" si="555"/>
        <v>2nd Quarter</v>
      </c>
      <c r="J362" s="12" t="s">
        <v>16</v>
      </c>
      <c r="K362" s="19">
        <f t="shared" si="552"/>
        <v>74184.75</v>
      </c>
      <c r="L362" s="19">
        <v>74184.75</v>
      </c>
      <c r="M362" s="19"/>
      <c r="N362" s="12"/>
    </row>
    <row r="363" spans="1:14" s="18" customFormat="1" ht="30" x14ac:dyDescent="0.25">
      <c r="A363" s="12" t="s">
        <v>755</v>
      </c>
      <c r="B363" s="12" t="s">
        <v>756</v>
      </c>
      <c r="C363" s="12" t="s">
        <v>260</v>
      </c>
      <c r="D363" s="12" t="s">
        <v>66</v>
      </c>
      <c r="E363" s="6" t="s">
        <v>563</v>
      </c>
      <c r="F363" s="12" t="s">
        <v>634</v>
      </c>
      <c r="G363" s="12" t="str">
        <f t="shared" si="553"/>
        <v>2nd Quarter</v>
      </c>
      <c r="H363" s="12" t="str">
        <f t="shared" si="554"/>
        <v>2nd Quarter</v>
      </c>
      <c r="I363" s="12" t="str">
        <f t="shared" si="555"/>
        <v>2nd Quarter</v>
      </c>
      <c r="J363" s="12" t="s">
        <v>16</v>
      </c>
      <c r="K363" s="19">
        <f t="shared" si="552"/>
        <v>66500</v>
      </c>
      <c r="L363" s="19">
        <v>66500</v>
      </c>
      <c r="M363" s="19"/>
      <c r="N363" s="12"/>
    </row>
    <row r="364" spans="1:14" s="18" customFormat="1" ht="75" x14ac:dyDescent="0.25">
      <c r="A364" s="12" t="s">
        <v>757</v>
      </c>
      <c r="B364" s="12" t="s">
        <v>758</v>
      </c>
      <c r="C364" s="12" t="s">
        <v>442</v>
      </c>
      <c r="D364" s="12" t="s">
        <v>66</v>
      </c>
      <c r="E364" s="6" t="s">
        <v>563</v>
      </c>
      <c r="F364" s="12" t="s">
        <v>621</v>
      </c>
      <c r="G364" s="12" t="str">
        <f t="shared" si="553"/>
        <v>3rd Quarter</v>
      </c>
      <c r="H364" s="12" t="str">
        <f t="shared" si="554"/>
        <v>3rd Quarter</v>
      </c>
      <c r="I364" s="12" t="str">
        <f t="shared" si="555"/>
        <v>3rd Quarter</v>
      </c>
      <c r="J364" s="12" t="s">
        <v>16</v>
      </c>
      <c r="K364" s="19">
        <f>+M364</f>
        <v>187000</v>
      </c>
      <c r="L364" s="19"/>
      <c r="M364" s="19">
        <v>187000</v>
      </c>
      <c r="N364" s="12"/>
    </row>
    <row r="365" spans="1:14" s="18" customFormat="1" ht="30" x14ac:dyDescent="0.25">
      <c r="A365" s="12" t="s">
        <v>759</v>
      </c>
      <c r="B365" s="12" t="s">
        <v>760</v>
      </c>
      <c r="C365" s="12" t="s">
        <v>442</v>
      </c>
      <c r="D365" s="12" t="s">
        <v>66</v>
      </c>
      <c r="E365" s="6" t="s">
        <v>563</v>
      </c>
      <c r="F365" s="12" t="s">
        <v>633</v>
      </c>
      <c r="G365" s="12" t="str">
        <f t="shared" si="553"/>
        <v>4th Quarter</v>
      </c>
      <c r="H365" s="12" t="str">
        <f t="shared" si="554"/>
        <v>4th Quarter</v>
      </c>
      <c r="I365" s="12" t="str">
        <f t="shared" si="555"/>
        <v>4th Quarter</v>
      </c>
      <c r="J365" s="12" t="s">
        <v>16</v>
      </c>
      <c r="K365" s="19">
        <f>+M365</f>
        <v>508000</v>
      </c>
      <c r="L365" s="19"/>
      <c r="M365" s="19">
        <v>508000</v>
      </c>
      <c r="N365" s="12"/>
    </row>
    <row r="366" spans="1:14" s="18" customFormat="1" ht="45" x14ac:dyDescent="0.25">
      <c r="A366" s="12" t="s">
        <v>761</v>
      </c>
      <c r="B366" s="12" t="s">
        <v>762</v>
      </c>
      <c r="C366" s="12" t="s">
        <v>178</v>
      </c>
      <c r="D366" s="12" t="s">
        <v>66</v>
      </c>
      <c r="E366" s="6" t="s">
        <v>75</v>
      </c>
      <c r="F366" s="12" t="s">
        <v>621</v>
      </c>
      <c r="G366" s="12" t="str">
        <f t="shared" si="553"/>
        <v>3rd Quarter</v>
      </c>
      <c r="H366" s="12" t="str">
        <f t="shared" si="554"/>
        <v>3rd Quarter</v>
      </c>
      <c r="I366" s="12" t="str">
        <f t="shared" si="555"/>
        <v>3rd Quarter</v>
      </c>
      <c r="J366" s="12" t="s">
        <v>16</v>
      </c>
      <c r="K366" s="19">
        <f>+L366</f>
        <v>45638</v>
      </c>
      <c r="L366" s="19">
        <v>45638</v>
      </c>
      <c r="M366" s="19"/>
      <c r="N366" s="12"/>
    </row>
    <row r="367" spans="1:14" s="18" customFormat="1" ht="60" x14ac:dyDescent="0.25">
      <c r="A367" s="12" t="s">
        <v>763</v>
      </c>
      <c r="B367" s="12" t="s">
        <v>764</v>
      </c>
      <c r="C367" s="12" t="s">
        <v>452</v>
      </c>
      <c r="D367" s="12" t="s">
        <v>66</v>
      </c>
      <c r="E367" s="6" t="s">
        <v>122</v>
      </c>
      <c r="F367" s="12" t="s">
        <v>634</v>
      </c>
      <c r="G367" s="12" t="str">
        <f t="shared" si="553"/>
        <v>2nd Quarter</v>
      </c>
      <c r="H367" s="12" t="str">
        <f t="shared" si="554"/>
        <v>2nd Quarter</v>
      </c>
      <c r="I367" s="12" t="str">
        <f t="shared" si="555"/>
        <v>2nd Quarter</v>
      </c>
      <c r="J367" s="12" t="s">
        <v>16</v>
      </c>
      <c r="K367" s="19">
        <f t="shared" ref="K367:K369" si="556">+L367</f>
        <v>1836000</v>
      </c>
      <c r="L367" s="19">
        <v>1836000</v>
      </c>
      <c r="M367" s="19"/>
      <c r="N367" s="12"/>
    </row>
    <row r="368" spans="1:14" s="18" customFormat="1" ht="45" x14ac:dyDescent="0.25">
      <c r="A368" s="12" t="s">
        <v>765</v>
      </c>
      <c r="B368" s="12" t="s">
        <v>766</v>
      </c>
      <c r="C368" s="12" t="s">
        <v>452</v>
      </c>
      <c r="D368" s="12" t="s">
        <v>66</v>
      </c>
      <c r="E368" s="6" t="s">
        <v>122</v>
      </c>
      <c r="F368" s="12" t="s">
        <v>621</v>
      </c>
      <c r="G368" s="12" t="str">
        <f t="shared" si="553"/>
        <v>3rd Quarter</v>
      </c>
      <c r="H368" s="12" t="str">
        <f t="shared" si="554"/>
        <v>3rd Quarter</v>
      </c>
      <c r="I368" s="12" t="str">
        <f t="shared" si="555"/>
        <v>3rd Quarter</v>
      </c>
      <c r="J368" s="12" t="s">
        <v>16</v>
      </c>
      <c r="K368" s="19">
        <f t="shared" si="556"/>
        <v>1876800</v>
      </c>
      <c r="L368" s="19">
        <v>1876800</v>
      </c>
      <c r="M368" s="19"/>
      <c r="N368" s="12"/>
    </row>
    <row r="369" spans="1:14" s="18" customFormat="1" ht="60" x14ac:dyDescent="0.25">
      <c r="A369" s="12" t="s">
        <v>767</v>
      </c>
      <c r="B369" s="12" t="s">
        <v>768</v>
      </c>
      <c r="C369" s="12" t="s">
        <v>178</v>
      </c>
      <c r="D369" s="12" t="s">
        <v>66</v>
      </c>
      <c r="E369" s="6" t="s">
        <v>75</v>
      </c>
      <c r="F369" s="12" t="s">
        <v>634</v>
      </c>
      <c r="G369" s="12" t="str">
        <f t="shared" si="553"/>
        <v>2nd Quarter</v>
      </c>
      <c r="H369" s="12" t="str">
        <f t="shared" si="554"/>
        <v>2nd Quarter</v>
      </c>
      <c r="I369" s="12" t="str">
        <f t="shared" si="555"/>
        <v>2nd Quarter</v>
      </c>
      <c r="J369" s="12" t="s">
        <v>16</v>
      </c>
      <c r="K369" s="19">
        <f t="shared" si="556"/>
        <v>12986</v>
      </c>
      <c r="L369" s="19">
        <v>12986</v>
      </c>
      <c r="M369" s="19"/>
      <c r="N369" s="12"/>
    </row>
    <row r="370" spans="1:14" s="18" customFormat="1" ht="30" x14ac:dyDescent="0.25">
      <c r="A370" s="12" t="s">
        <v>769</v>
      </c>
      <c r="B370" s="12" t="s">
        <v>770</v>
      </c>
      <c r="C370" s="12" t="s">
        <v>677</v>
      </c>
      <c r="D370" s="12" t="s">
        <v>66</v>
      </c>
      <c r="E370" s="6" t="s">
        <v>563</v>
      </c>
      <c r="F370" s="12" t="s">
        <v>634</v>
      </c>
      <c r="G370" s="12" t="str">
        <f t="shared" ref="G370:G374" si="557">+F370</f>
        <v>2nd Quarter</v>
      </c>
      <c r="H370" s="12" t="str">
        <f t="shared" ref="H370:H374" si="558">+G370</f>
        <v>2nd Quarter</v>
      </c>
      <c r="I370" s="12" t="str">
        <f t="shared" ref="I370:I374" si="559">+H370</f>
        <v>2nd Quarter</v>
      </c>
      <c r="J370" s="12" t="s">
        <v>16</v>
      </c>
      <c r="K370" s="19">
        <f>+M370</f>
        <v>554358</v>
      </c>
      <c r="L370" s="19"/>
      <c r="M370" s="19">
        <v>554358</v>
      </c>
      <c r="N370" s="12"/>
    </row>
    <row r="371" spans="1:14" s="18" customFormat="1" ht="30" x14ac:dyDescent="0.25">
      <c r="A371" s="12" t="s">
        <v>771</v>
      </c>
      <c r="B371" s="12" t="s">
        <v>685</v>
      </c>
      <c r="C371" s="12" t="s">
        <v>676</v>
      </c>
      <c r="D371" s="12" t="s">
        <v>66</v>
      </c>
      <c r="E371" s="6" t="s">
        <v>75</v>
      </c>
      <c r="F371" s="12" t="s">
        <v>634</v>
      </c>
      <c r="G371" s="12" t="str">
        <f t="shared" si="557"/>
        <v>2nd Quarter</v>
      </c>
      <c r="H371" s="12" t="str">
        <f t="shared" si="558"/>
        <v>2nd Quarter</v>
      </c>
      <c r="I371" s="12" t="str">
        <f t="shared" si="559"/>
        <v>2nd Quarter</v>
      </c>
      <c r="J371" s="12" t="s">
        <v>16</v>
      </c>
      <c r="K371" s="19">
        <f>+L371</f>
        <v>47430</v>
      </c>
      <c r="L371" s="19">
        <v>47430</v>
      </c>
      <c r="M371" s="19"/>
      <c r="N371" s="12"/>
    </row>
    <row r="372" spans="1:14" s="18" customFormat="1" ht="45" x14ac:dyDescent="0.25">
      <c r="A372" s="12" t="s">
        <v>772</v>
      </c>
      <c r="B372" s="12" t="s">
        <v>773</v>
      </c>
      <c r="C372" s="12" t="s">
        <v>260</v>
      </c>
      <c r="D372" s="12" t="s">
        <v>66</v>
      </c>
      <c r="E372" s="6" t="s">
        <v>122</v>
      </c>
      <c r="F372" s="12" t="s">
        <v>622</v>
      </c>
      <c r="G372" s="12" t="str">
        <f t="shared" si="557"/>
        <v>1st Quarter</v>
      </c>
      <c r="H372" s="12" t="str">
        <f t="shared" si="558"/>
        <v>1st Quarter</v>
      </c>
      <c r="I372" s="12" t="str">
        <f t="shared" si="559"/>
        <v>1st Quarter</v>
      </c>
      <c r="J372" s="12" t="s">
        <v>16</v>
      </c>
      <c r="K372" s="19">
        <f>+M372</f>
        <v>2300000</v>
      </c>
      <c r="L372" s="19"/>
      <c r="M372" s="19">
        <v>2300000</v>
      </c>
      <c r="N372" s="12"/>
    </row>
    <row r="373" spans="1:14" s="18" customFormat="1" ht="90" x14ac:dyDescent="0.25">
      <c r="A373" s="12" t="s">
        <v>774</v>
      </c>
      <c r="B373" s="12" t="s">
        <v>775</v>
      </c>
      <c r="C373" s="12" t="s">
        <v>542</v>
      </c>
      <c r="D373" s="12" t="s">
        <v>66</v>
      </c>
      <c r="E373" s="6" t="s">
        <v>75</v>
      </c>
      <c r="F373" s="12" t="s">
        <v>634</v>
      </c>
      <c r="G373" s="12" t="str">
        <f t="shared" si="557"/>
        <v>2nd Quarter</v>
      </c>
      <c r="H373" s="12" t="str">
        <f t="shared" si="558"/>
        <v>2nd Quarter</v>
      </c>
      <c r="I373" s="12" t="str">
        <f t="shared" si="559"/>
        <v>2nd Quarter</v>
      </c>
      <c r="J373" s="12" t="s">
        <v>16</v>
      </c>
      <c r="K373" s="19">
        <f>+L373</f>
        <v>28070.75</v>
      </c>
      <c r="L373" s="19">
        <v>28070.75</v>
      </c>
      <c r="M373" s="19"/>
      <c r="N373" s="12"/>
    </row>
    <row r="374" spans="1:14" s="18" customFormat="1" ht="45" x14ac:dyDescent="0.25">
      <c r="A374" s="12" t="s">
        <v>776</v>
      </c>
      <c r="B374" s="12" t="s">
        <v>777</v>
      </c>
      <c r="C374" s="12" t="s">
        <v>178</v>
      </c>
      <c r="D374" s="12" t="s">
        <v>66</v>
      </c>
      <c r="E374" s="6" t="s">
        <v>75</v>
      </c>
      <c r="F374" s="12" t="s">
        <v>621</v>
      </c>
      <c r="G374" s="12" t="str">
        <f t="shared" si="557"/>
        <v>3rd Quarter</v>
      </c>
      <c r="H374" s="12" t="str">
        <f t="shared" si="558"/>
        <v>3rd Quarter</v>
      </c>
      <c r="I374" s="12" t="str">
        <f t="shared" si="559"/>
        <v>3rd Quarter</v>
      </c>
      <c r="J374" s="12" t="s">
        <v>16</v>
      </c>
      <c r="K374" s="19">
        <f>+L374</f>
        <v>40149.699999999997</v>
      </c>
      <c r="L374" s="19">
        <v>40149.699999999997</v>
      </c>
      <c r="M374" s="19"/>
      <c r="N374" s="12"/>
    </row>
    <row r="375" spans="1:14" s="18" customFormat="1" ht="120" x14ac:dyDescent="0.25">
      <c r="A375" s="12" t="s">
        <v>778</v>
      </c>
      <c r="B375" s="12" t="s">
        <v>779</v>
      </c>
      <c r="C375" s="12" t="s">
        <v>542</v>
      </c>
      <c r="D375" s="12" t="s">
        <v>66</v>
      </c>
      <c r="E375" s="6" t="s">
        <v>563</v>
      </c>
      <c r="F375" s="12" t="s">
        <v>621</v>
      </c>
      <c r="G375" s="12" t="str">
        <f t="shared" ref="G375" si="560">+F375</f>
        <v>3rd Quarter</v>
      </c>
      <c r="H375" s="12" t="str">
        <f t="shared" ref="H375" si="561">+G375</f>
        <v>3rd Quarter</v>
      </c>
      <c r="I375" s="12" t="str">
        <f t="shared" ref="I375" si="562">+H375</f>
        <v>3rd Quarter</v>
      </c>
      <c r="J375" s="12" t="s">
        <v>16</v>
      </c>
      <c r="K375" s="19">
        <f>+L375</f>
        <v>495000</v>
      </c>
      <c r="L375" s="19">
        <v>495000</v>
      </c>
      <c r="M375" s="19"/>
      <c r="N375" s="12"/>
    </row>
    <row r="376" spans="1:14" s="18" customFormat="1" ht="75" x14ac:dyDescent="0.25">
      <c r="A376" s="12" t="s">
        <v>780</v>
      </c>
      <c r="B376" s="12" t="s">
        <v>781</v>
      </c>
      <c r="C376" s="12" t="s">
        <v>19</v>
      </c>
      <c r="D376" s="12" t="s">
        <v>66</v>
      </c>
      <c r="E376" s="6" t="s">
        <v>122</v>
      </c>
      <c r="F376" s="12" t="s">
        <v>621</v>
      </c>
      <c r="G376" s="12" t="str">
        <f t="shared" ref="G376:G381" si="563">+F376</f>
        <v>3rd Quarter</v>
      </c>
      <c r="H376" s="12" t="str">
        <f t="shared" ref="H376:H381" si="564">+G376</f>
        <v>3rd Quarter</v>
      </c>
      <c r="I376" s="12" t="str">
        <f t="shared" ref="I376:I381" si="565">+H376</f>
        <v>3rd Quarter</v>
      </c>
      <c r="J376" s="12" t="s">
        <v>16</v>
      </c>
      <c r="K376" s="19">
        <f>+M376</f>
        <v>7578793</v>
      </c>
      <c r="L376" s="19"/>
      <c r="M376" s="19">
        <v>7578793</v>
      </c>
      <c r="N376" s="12"/>
    </row>
    <row r="377" spans="1:14" s="18" customFormat="1" ht="60" x14ac:dyDescent="0.25">
      <c r="A377" s="12" t="s">
        <v>782</v>
      </c>
      <c r="B377" s="12" t="s">
        <v>783</v>
      </c>
      <c r="C377" s="12" t="s">
        <v>452</v>
      </c>
      <c r="D377" s="12" t="s">
        <v>66</v>
      </c>
      <c r="E377" s="6" t="s">
        <v>563</v>
      </c>
      <c r="F377" s="12" t="s">
        <v>621</v>
      </c>
      <c r="G377" s="12" t="str">
        <f t="shared" si="563"/>
        <v>3rd Quarter</v>
      </c>
      <c r="H377" s="12" t="str">
        <f t="shared" si="564"/>
        <v>3rd Quarter</v>
      </c>
      <c r="I377" s="12" t="str">
        <f t="shared" si="565"/>
        <v>3rd Quarter</v>
      </c>
      <c r="J377" s="12" t="s">
        <v>16</v>
      </c>
      <c r="K377" s="19">
        <f>+M377</f>
        <v>183600</v>
      </c>
      <c r="L377" s="19"/>
      <c r="M377" s="19">
        <v>183600</v>
      </c>
      <c r="N377" s="12"/>
    </row>
    <row r="378" spans="1:14" s="18" customFormat="1" ht="45" x14ac:dyDescent="0.25">
      <c r="A378" s="12" t="s">
        <v>784</v>
      </c>
      <c r="B378" s="12" t="s">
        <v>785</v>
      </c>
      <c r="C378" s="12" t="s">
        <v>677</v>
      </c>
      <c r="D378" s="12" t="s">
        <v>66</v>
      </c>
      <c r="E378" s="6" t="s">
        <v>75</v>
      </c>
      <c r="F378" s="12" t="s">
        <v>621</v>
      </c>
      <c r="G378" s="12" t="str">
        <f t="shared" si="563"/>
        <v>3rd Quarter</v>
      </c>
      <c r="H378" s="12" t="str">
        <f t="shared" si="564"/>
        <v>3rd Quarter</v>
      </c>
      <c r="I378" s="12" t="str">
        <f t="shared" si="565"/>
        <v>3rd Quarter</v>
      </c>
      <c r="J378" s="12" t="s">
        <v>16</v>
      </c>
      <c r="K378" s="19">
        <f>+L378</f>
        <v>5600</v>
      </c>
      <c r="L378" s="19">
        <v>5600</v>
      </c>
      <c r="M378" s="19"/>
      <c r="N378" s="12"/>
    </row>
    <row r="379" spans="1:14" s="18" customFormat="1" ht="45" x14ac:dyDescent="0.25">
      <c r="A379" s="12" t="s">
        <v>786</v>
      </c>
      <c r="B379" s="12" t="s">
        <v>787</v>
      </c>
      <c r="C379" s="12" t="s">
        <v>789</v>
      </c>
      <c r="D379" s="12" t="s">
        <v>66</v>
      </c>
      <c r="E379" s="6" t="s">
        <v>563</v>
      </c>
      <c r="F379" s="12" t="s">
        <v>621</v>
      </c>
      <c r="G379" s="12" t="str">
        <f t="shared" si="563"/>
        <v>3rd Quarter</v>
      </c>
      <c r="H379" s="12" t="str">
        <f t="shared" si="564"/>
        <v>3rd Quarter</v>
      </c>
      <c r="I379" s="12" t="str">
        <f t="shared" si="565"/>
        <v>3rd Quarter</v>
      </c>
      <c r="J379" s="12" t="s">
        <v>16</v>
      </c>
      <c r="K379" s="19">
        <f>+L379</f>
        <v>387500</v>
      </c>
      <c r="L379" s="19">
        <v>387500</v>
      </c>
      <c r="M379" s="19"/>
      <c r="N379" s="12"/>
    </row>
    <row r="380" spans="1:14" s="18" customFormat="1" ht="60" x14ac:dyDescent="0.25">
      <c r="A380" s="12" t="s">
        <v>759</v>
      </c>
      <c r="B380" s="12" t="s">
        <v>788</v>
      </c>
      <c r="C380" s="12" t="s">
        <v>442</v>
      </c>
      <c r="D380" s="12" t="s">
        <v>66</v>
      </c>
      <c r="E380" s="6" t="s">
        <v>122</v>
      </c>
      <c r="F380" s="12" t="s">
        <v>634</v>
      </c>
      <c r="G380" s="12" t="str">
        <f t="shared" si="563"/>
        <v>2nd Quarter</v>
      </c>
      <c r="H380" s="12" t="str">
        <f t="shared" si="564"/>
        <v>2nd Quarter</v>
      </c>
      <c r="I380" s="12" t="str">
        <f t="shared" si="565"/>
        <v>2nd Quarter</v>
      </c>
      <c r="J380" s="12" t="s">
        <v>16</v>
      </c>
      <c r="K380" s="19">
        <f>+M380</f>
        <v>1999000</v>
      </c>
      <c r="L380" s="19"/>
      <c r="M380" s="19">
        <v>1999000</v>
      </c>
      <c r="N380" s="12"/>
    </row>
    <row r="381" spans="1:14" s="18" customFormat="1" ht="150" x14ac:dyDescent="0.25">
      <c r="A381" s="12" t="s">
        <v>790</v>
      </c>
      <c r="B381" s="12" t="s">
        <v>791</v>
      </c>
      <c r="C381" s="12" t="s">
        <v>272</v>
      </c>
      <c r="D381" s="12" t="s">
        <v>66</v>
      </c>
      <c r="E381" s="6" t="s">
        <v>122</v>
      </c>
      <c r="F381" s="12" t="s">
        <v>621</v>
      </c>
      <c r="G381" s="12" t="str">
        <f t="shared" si="563"/>
        <v>3rd Quarter</v>
      </c>
      <c r="H381" s="12" t="str">
        <f t="shared" si="564"/>
        <v>3rd Quarter</v>
      </c>
      <c r="I381" s="12" t="str">
        <f t="shared" si="565"/>
        <v>3rd Quarter</v>
      </c>
      <c r="J381" s="12" t="s">
        <v>16</v>
      </c>
      <c r="K381" s="19">
        <f>+L381</f>
        <v>6244500</v>
      </c>
      <c r="L381" s="19">
        <v>6244500</v>
      </c>
      <c r="M381" s="19"/>
      <c r="N381" s="12"/>
    </row>
    <row r="382" spans="1:14" s="18" customFormat="1" ht="105" x14ac:dyDescent="0.25">
      <c r="A382" s="12" t="s">
        <v>792</v>
      </c>
      <c r="B382" s="12" t="s">
        <v>793</v>
      </c>
      <c r="C382" s="12" t="s">
        <v>452</v>
      </c>
      <c r="D382" s="12" t="s">
        <v>66</v>
      </c>
      <c r="E382" s="6" t="s">
        <v>122</v>
      </c>
      <c r="F382" s="12" t="s">
        <v>621</v>
      </c>
      <c r="G382" s="12" t="str">
        <f t="shared" ref="G382:G385" si="566">+F382</f>
        <v>3rd Quarter</v>
      </c>
      <c r="H382" s="12" t="str">
        <f t="shared" ref="H382:H385" si="567">+G382</f>
        <v>3rd Quarter</v>
      </c>
      <c r="I382" s="12" t="str">
        <f t="shared" ref="I382:I385" si="568">+H382</f>
        <v>3rd Quarter</v>
      </c>
      <c r="J382" s="12" t="s">
        <v>16</v>
      </c>
      <c r="K382" s="19">
        <f t="shared" ref="K382:K392" si="569">+L382</f>
        <v>3280339.5</v>
      </c>
      <c r="L382" s="19">
        <v>3280339.5</v>
      </c>
      <c r="M382" s="19"/>
      <c r="N382" s="12"/>
    </row>
    <row r="383" spans="1:14" s="18" customFormat="1" ht="30" x14ac:dyDescent="0.25">
      <c r="A383" s="12" t="s">
        <v>794</v>
      </c>
      <c r="B383" s="12" t="s">
        <v>795</v>
      </c>
      <c r="C383" s="12" t="s">
        <v>452</v>
      </c>
      <c r="D383" s="12" t="s">
        <v>66</v>
      </c>
      <c r="E383" s="6" t="s">
        <v>563</v>
      </c>
      <c r="F383" s="12" t="s">
        <v>621</v>
      </c>
      <c r="G383" s="12" t="str">
        <f t="shared" si="566"/>
        <v>3rd Quarter</v>
      </c>
      <c r="H383" s="12" t="str">
        <f t="shared" si="567"/>
        <v>3rd Quarter</v>
      </c>
      <c r="I383" s="12" t="str">
        <f t="shared" si="568"/>
        <v>3rd Quarter</v>
      </c>
      <c r="J383" s="12" t="s">
        <v>16</v>
      </c>
      <c r="K383" s="19">
        <f t="shared" si="569"/>
        <v>250000</v>
      </c>
      <c r="L383" s="19">
        <v>250000</v>
      </c>
      <c r="M383" s="19"/>
      <c r="N383" s="12"/>
    </row>
    <row r="384" spans="1:14" s="18" customFormat="1" ht="120" x14ac:dyDescent="0.25">
      <c r="A384" s="12" t="s">
        <v>796</v>
      </c>
      <c r="B384" s="12" t="s">
        <v>797</v>
      </c>
      <c r="C384" s="12" t="s">
        <v>272</v>
      </c>
      <c r="D384" s="12" t="s">
        <v>66</v>
      </c>
      <c r="E384" s="6" t="s">
        <v>122</v>
      </c>
      <c r="F384" s="12" t="s">
        <v>621</v>
      </c>
      <c r="G384" s="12" t="str">
        <f t="shared" si="566"/>
        <v>3rd Quarter</v>
      </c>
      <c r="H384" s="12" t="str">
        <f t="shared" si="567"/>
        <v>3rd Quarter</v>
      </c>
      <c r="I384" s="12" t="str">
        <f t="shared" si="568"/>
        <v>3rd Quarter</v>
      </c>
      <c r="J384" s="12" t="s">
        <v>16</v>
      </c>
      <c r="K384" s="19">
        <f t="shared" si="569"/>
        <v>4900000</v>
      </c>
      <c r="L384" s="19">
        <v>4900000</v>
      </c>
      <c r="M384" s="19"/>
      <c r="N384" s="12"/>
    </row>
    <row r="385" spans="1:14" s="18" customFormat="1" ht="105" x14ac:dyDescent="0.25">
      <c r="A385" s="12" t="s">
        <v>798</v>
      </c>
      <c r="B385" s="12" t="s">
        <v>799</v>
      </c>
      <c r="C385" s="12" t="s">
        <v>452</v>
      </c>
      <c r="D385" s="12" t="s">
        <v>66</v>
      </c>
      <c r="E385" s="6" t="s">
        <v>122</v>
      </c>
      <c r="F385" s="12" t="s">
        <v>621</v>
      </c>
      <c r="G385" s="12" t="str">
        <f t="shared" si="566"/>
        <v>3rd Quarter</v>
      </c>
      <c r="H385" s="12" t="str">
        <f t="shared" si="567"/>
        <v>3rd Quarter</v>
      </c>
      <c r="I385" s="12" t="str">
        <f t="shared" si="568"/>
        <v>3rd Quarter</v>
      </c>
      <c r="J385" s="12" t="s">
        <v>16</v>
      </c>
      <c r="K385" s="19">
        <f t="shared" si="569"/>
        <v>1993042.42</v>
      </c>
      <c r="L385" s="19">
        <v>1993042.42</v>
      </c>
      <c r="M385" s="19"/>
      <c r="N385" s="12"/>
    </row>
    <row r="386" spans="1:14" s="18" customFormat="1" ht="120" x14ac:dyDescent="0.25">
      <c r="A386" s="12" t="s">
        <v>800</v>
      </c>
      <c r="B386" s="12" t="s">
        <v>801</v>
      </c>
      <c r="C386" s="12" t="s">
        <v>452</v>
      </c>
      <c r="D386" s="12" t="s">
        <v>66</v>
      </c>
      <c r="E386" s="6" t="s">
        <v>122</v>
      </c>
      <c r="F386" s="12" t="s">
        <v>621</v>
      </c>
      <c r="G386" s="12" t="str">
        <f t="shared" ref="G386:G390" si="570">+F386</f>
        <v>3rd Quarter</v>
      </c>
      <c r="H386" s="12" t="str">
        <f t="shared" ref="H386:H390" si="571">+G386</f>
        <v>3rd Quarter</v>
      </c>
      <c r="I386" s="12" t="str">
        <f t="shared" ref="I386:I390" si="572">+H386</f>
        <v>3rd Quarter</v>
      </c>
      <c r="J386" s="12" t="s">
        <v>16</v>
      </c>
      <c r="K386" s="19">
        <f t="shared" si="569"/>
        <v>1999481.6</v>
      </c>
      <c r="L386" s="19">
        <v>1999481.6</v>
      </c>
      <c r="M386" s="19"/>
      <c r="N386" s="12"/>
    </row>
    <row r="387" spans="1:14" s="18" customFormat="1" ht="225" x14ac:dyDescent="0.25">
      <c r="A387" s="12" t="s">
        <v>802</v>
      </c>
      <c r="B387" s="12" t="s">
        <v>803</v>
      </c>
      <c r="C387" s="12" t="s">
        <v>19</v>
      </c>
      <c r="D387" s="12" t="s">
        <v>66</v>
      </c>
      <c r="E387" s="6" t="s">
        <v>122</v>
      </c>
      <c r="F387" s="12" t="s">
        <v>621</v>
      </c>
      <c r="G387" s="12" t="str">
        <f t="shared" si="570"/>
        <v>3rd Quarter</v>
      </c>
      <c r="H387" s="12" t="str">
        <f t="shared" si="571"/>
        <v>3rd Quarter</v>
      </c>
      <c r="I387" s="12" t="str">
        <f t="shared" si="572"/>
        <v>3rd Quarter</v>
      </c>
      <c r="J387" s="12" t="s">
        <v>16</v>
      </c>
      <c r="K387" s="19">
        <f t="shared" si="569"/>
        <v>2520000</v>
      </c>
      <c r="L387" s="19">
        <v>2520000</v>
      </c>
      <c r="M387" s="19"/>
      <c r="N387" s="12"/>
    </row>
    <row r="388" spans="1:14" s="18" customFormat="1" ht="135" x14ac:dyDescent="0.25">
      <c r="A388" s="12" t="s">
        <v>804</v>
      </c>
      <c r="B388" s="12" t="s">
        <v>805</v>
      </c>
      <c r="C388" s="12" t="s">
        <v>272</v>
      </c>
      <c r="D388" s="12" t="s">
        <v>66</v>
      </c>
      <c r="E388" s="6" t="s">
        <v>122</v>
      </c>
      <c r="F388" s="12" t="s">
        <v>621</v>
      </c>
      <c r="G388" s="12" t="str">
        <f t="shared" si="570"/>
        <v>3rd Quarter</v>
      </c>
      <c r="H388" s="12" t="str">
        <f t="shared" si="571"/>
        <v>3rd Quarter</v>
      </c>
      <c r="I388" s="12" t="str">
        <f t="shared" si="572"/>
        <v>3rd Quarter</v>
      </c>
      <c r="J388" s="12" t="s">
        <v>16</v>
      </c>
      <c r="K388" s="19">
        <f t="shared" si="569"/>
        <v>10150000</v>
      </c>
      <c r="L388" s="19">
        <v>10150000</v>
      </c>
      <c r="M388" s="19"/>
      <c r="N388" s="12"/>
    </row>
    <row r="389" spans="1:14" s="18" customFormat="1" ht="60" x14ac:dyDescent="0.25">
      <c r="A389" s="12" t="s">
        <v>806</v>
      </c>
      <c r="B389" s="12" t="s">
        <v>807</v>
      </c>
      <c r="C389" s="12" t="s">
        <v>272</v>
      </c>
      <c r="D389" s="12" t="s">
        <v>66</v>
      </c>
      <c r="E389" s="6" t="s">
        <v>563</v>
      </c>
      <c r="F389" s="12" t="s">
        <v>621</v>
      </c>
      <c r="G389" s="12" t="str">
        <f t="shared" si="570"/>
        <v>3rd Quarter</v>
      </c>
      <c r="H389" s="12" t="str">
        <f t="shared" si="571"/>
        <v>3rd Quarter</v>
      </c>
      <c r="I389" s="12" t="str">
        <f t="shared" si="572"/>
        <v>3rd Quarter</v>
      </c>
      <c r="J389" s="12" t="s">
        <v>16</v>
      </c>
      <c r="K389" s="19">
        <f t="shared" si="569"/>
        <v>431760</v>
      </c>
      <c r="L389" s="19">
        <v>431760</v>
      </c>
      <c r="M389" s="19"/>
      <c r="N389" s="12"/>
    </row>
    <row r="390" spans="1:14" s="18" customFormat="1" ht="60" x14ac:dyDescent="0.25">
      <c r="A390" s="12" t="s">
        <v>808</v>
      </c>
      <c r="B390" s="12" t="s">
        <v>809</v>
      </c>
      <c r="C390" s="12" t="s">
        <v>260</v>
      </c>
      <c r="D390" s="12" t="s">
        <v>66</v>
      </c>
      <c r="E390" s="6" t="s">
        <v>563</v>
      </c>
      <c r="F390" s="12" t="s">
        <v>621</v>
      </c>
      <c r="G390" s="12" t="str">
        <f t="shared" si="570"/>
        <v>3rd Quarter</v>
      </c>
      <c r="H390" s="12" t="str">
        <f t="shared" si="571"/>
        <v>3rd Quarter</v>
      </c>
      <c r="I390" s="12" t="str">
        <f t="shared" si="572"/>
        <v>3rd Quarter</v>
      </c>
      <c r="J390" s="12" t="s">
        <v>16</v>
      </c>
      <c r="K390" s="19">
        <f t="shared" si="569"/>
        <v>90000</v>
      </c>
      <c r="L390" s="19">
        <v>90000</v>
      </c>
      <c r="M390" s="19"/>
      <c r="N390" s="12"/>
    </row>
    <row r="391" spans="1:14" s="18" customFormat="1" ht="45" x14ac:dyDescent="0.25">
      <c r="A391" s="12" t="s">
        <v>810</v>
      </c>
      <c r="B391" s="12" t="s">
        <v>811</v>
      </c>
      <c r="C391" s="12" t="s">
        <v>452</v>
      </c>
      <c r="D391" s="12" t="s">
        <v>66</v>
      </c>
      <c r="E391" s="6" t="s">
        <v>75</v>
      </c>
      <c r="F391" s="12" t="s">
        <v>621</v>
      </c>
      <c r="G391" s="12" t="str">
        <f t="shared" ref="G391:G401" si="573">+F391</f>
        <v>3rd Quarter</v>
      </c>
      <c r="H391" s="12" t="str">
        <f t="shared" ref="H391:H401" si="574">+G391</f>
        <v>3rd Quarter</v>
      </c>
      <c r="I391" s="12" t="str">
        <f t="shared" ref="I391:I401" si="575">+H391</f>
        <v>3rd Quarter</v>
      </c>
      <c r="J391" s="12" t="s">
        <v>16</v>
      </c>
      <c r="K391" s="19">
        <f t="shared" si="569"/>
        <v>43200</v>
      </c>
      <c r="L391" s="19">
        <v>43200</v>
      </c>
      <c r="M391" s="19"/>
      <c r="N391" s="12"/>
    </row>
    <row r="392" spans="1:14" s="18" customFormat="1" ht="45" x14ac:dyDescent="0.25">
      <c r="A392" s="12" t="s">
        <v>812</v>
      </c>
      <c r="B392" s="12" t="s">
        <v>813</v>
      </c>
      <c r="C392" s="12" t="s">
        <v>452</v>
      </c>
      <c r="D392" s="12" t="s">
        <v>66</v>
      </c>
      <c r="E392" s="6" t="s">
        <v>122</v>
      </c>
      <c r="F392" s="12" t="s">
        <v>621</v>
      </c>
      <c r="G392" s="12" t="str">
        <f t="shared" si="573"/>
        <v>3rd Quarter</v>
      </c>
      <c r="H392" s="12" t="str">
        <f t="shared" si="574"/>
        <v>3rd Quarter</v>
      </c>
      <c r="I392" s="12" t="str">
        <f t="shared" si="575"/>
        <v>3rd Quarter</v>
      </c>
      <c r="J392" s="12" t="s">
        <v>16</v>
      </c>
      <c r="K392" s="19">
        <f t="shared" si="569"/>
        <v>1568150</v>
      </c>
      <c r="L392" s="19">
        <v>1568150</v>
      </c>
      <c r="M392" s="19"/>
      <c r="N392" s="12"/>
    </row>
    <row r="393" spans="1:14" s="18" customFormat="1" ht="75" x14ac:dyDescent="0.25">
      <c r="A393" s="12" t="s">
        <v>814</v>
      </c>
      <c r="B393" s="12" t="s">
        <v>815</v>
      </c>
      <c r="C393" s="12" t="s">
        <v>542</v>
      </c>
      <c r="D393" s="12" t="s">
        <v>66</v>
      </c>
      <c r="E393" s="6" t="s">
        <v>563</v>
      </c>
      <c r="F393" s="12" t="s">
        <v>621</v>
      </c>
      <c r="G393" s="12" t="str">
        <f t="shared" si="573"/>
        <v>3rd Quarter</v>
      </c>
      <c r="H393" s="12" t="str">
        <f t="shared" si="574"/>
        <v>3rd Quarter</v>
      </c>
      <c r="I393" s="12" t="str">
        <f t="shared" si="575"/>
        <v>3rd Quarter</v>
      </c>
      <c r="J393" s="12" t="s">
        <v>16</v>
      </c>
      <c r="K393" s="19">
        <f>+M393</f>
        <v>499400</v>
      </c>
      <c r="L393" s="19"/>
      <c r="M393" s="19">
        <v>499400</v>
      </c>
      <c r="N393" s="12"/>
    </row>
    <row r="394" spans="1:14" s="18" customFormat="1" ht="120" x14ac:dyDescent="0.25">
      <c r="A394" s="12" t="s">
        <v>816</v>
      </c>
      <c r="B394" s="12" t="s">
        <v>817</v>
      </c>
      <c r="C394" s="12" t="s">
        <v>541</v>
      </c>
      <c r="D394" s="12" t="s">
        <v>66</v>
      </c>
      <c r="E394" s="6" t="s">
        <v>75</v>
      </c>
      <c r="F394" s="12" t="s">
        <v>621</v>
      </c>
      <c r="G394" s="12" t="str">
        <f t="shared" si="573"/>
        <v>3rd Quarter</v>
      </c>
      <c r="H394" s="12" t="str">
        <f t="shared" si="574"/>
        <v>3rd Quarter</v>
      </c>
      <c r="I394" s="12" t="str">
        <f t="shared" si="575"/>
        <v>3rd Quarter</v>
      </c>
      <c r="J394" s="12" t="s">
        <v>16</v>
      </c>
      <c r="K394" s="19">
        <f>+L394</f>
        <v>39400</v>
      </c>
      <c r="L394" s="19">
        <v>39400</v>
      </c>
      <c r="M394" s="19"/>
      <c r="N394" s="12"/>
    </row>
    <row r="395" spans="1:14" s="18" customFormat="1" ht="45" x14ac:dyDescent="0.25">
      <c r="A395" s="12" t="s">
        <v>818</v>
      </c>
      <c r="B395" s="12" t="s">
        <v>819</v>
      </c>
      <c r="C395" s="12" t="s">
        <v>541</v>
      </c>
      <c r="D395" s="12" t="s">
        <v>66</v>
      </c>
      <c r="E395" s="6" t="s">
        <v>75</v>
      </c>
      <c r="F395" s="12" t="s">
        <v>621</v>
      </c>
      <c r="G395" s="12" t="str">
        <f t="shared" si="573"/>
        <v>3rd Quarter</v>
      </c>
      <c r="H395" s="12" t="str">
        <f t="shared" si="574"/>
        <v>3rd Quarter</v>
      </c>
      <c r="I395" s="12" t="str">
        <f t="shared" si="575"/>
        <v>3rd Quarter</v>
      </c>
      <c r="J395" s="12" t="s">
        <v>16</v>
      </c>
      <c r="K395" s="19">
        <f>+L395</f>
        <v>36800</v>
      </c>
      <c r="L395" s="19">
        <v>36800</v>
      </c>
      <c r="M395" s="19"/>
      <c r="N395" s="12"/>
    </row>
    <row r="396" spans="1:14" s="18" customFormat="1" ht="45" x14ac:dyDescent="0.25">
      <c r="A396" s="12" t="s">
        <v>820</v>
      </c>
      <c r="B396" s="12" t="s">
        <v>821</v>
      </c>
      <c r="C396" s="12" t="s">
        <v>677</v>
      </c>
      <c r="D396" s="12" t="s">
        <v>66</v>
      </c>
      <c r="E396" s="6" t="s">
        <v>563</v>
      </c>
      <c r="F396" s="12" t="s">
        <v>621</v>
      </c>
      <c r="G396" s="12" t="str">
        <f t="shared" si="573"/>
        <v>3rd Quarter</v>
      </c>
      <c r="H396" s="12" t="str">
        <f t="shared" si="574"/>
        <v>3rd Quarter</v>
      </c>
      <c r="I396" s="12" t="str">
        <f t="shared" si="575"/>
        <v>3rd Quarter</v>
      </c>
      <c r="J396" s="12" t="s">
        <v>16</v>
      </c>
      <c r="K396" s="19">
        <f>+L396</f>
        <v>260000</v>
      </c>
      <c r="L396" s="19">
        <v>260000</v>
      </c>
      <c r="M396" s="19"/>
      <c r="N396" s="12"/>
    </row>
    <row r="397" spans="1:14" s="18" customFormat="1" ht="60" x14ac:dyDescent="0.25">
      <c r="A397" s="12" t="s">
        <v>822</v>
      </c>
      <c r="B397" s="12" t="s">
        <v>823</v>
      </c>
      <c r="C397" s="12" t="s">
        <v>19</v>
      </c>
      <c r="D397" s="12" t="s">
        <v>66</v>
      </c>
      <c r="E397" s="6" t="s">
        <v>122</v>
      </c>
      <c r="F397" s="12" t="s">
        <v>622</v>
      </c>
      <c r="G397" s="12" t="str">
        <f t="shared" si="573"/>
        <v>1st Quarter</v>
      </c>
      <c r="H397" s="12" t="str">
        <f t="shared" si="574"/>
        <v>1st Quarter</v>
      </c>
      <c r="I397" s="12" t="str">
        <f t="shared" si="575"/>
        <v>1st Quarter</v>
      </c>
      <c r="J397" s="12" t="s">
        <v>16</v>
      </c>
      <c r="K397" s="19">
        <f>+M397</f>
        <v>660000000</v>
      </c>
      <c r="L397" s="19"/>
      <c r="M397" s="19">
        <v>660000000</v>
      </c>
      <c r="N397" s="12"/>
    </row>
    <row r="398" spans="1:14" s="18" customFormat="1" ht="60" x14ac:dyDescent="0.25">
      <c r="A398" s="12" t="s">
        <v>824</v>
      </c>
      <c r="B398" s="12" t="s">
        <v>825</v>
      </c>
      <c r="C398" s="12" t="s">
        <v>677</v>
      </c>
      <c r="D398" s="12" t="s">
        <v>66</v>
      </c>
      <c r="E398" s="6" t="s">
        <v>563</v>
      </c>
      <c r="F398" s="12" t="s">
        <v>621</v>
      </c>
      <c r="G398" s="12" t="str">
        <f t="shared" si="573"/>
        <v>3rd Quarter</v>
      </c>
      <c r="H398" s="12" t="str">
        <f t="shared" si="574"/>
        <v>3rd Quarter</v>
      </c>
      <c r="I398" s="12" t="str">
        <f t="shared" si="575"/>
        <v>3rd Quarter</v>
      </c>
      <c r="J398" s="12" t="s">
        <v>16</v>
      </c>
      <c r="K398" s="19">
        <f>+L398</f>
        <v>2746000</v>
      </c>
      <c r="L398" s="19">
        <v>2746000</v>
      </c>
      <c r="M398" s="19"/>
      <c r="N398" s="12"/>
    </row>
    <row r="399" spans="1:14" s="18" customFormat="1" ht="90" x14ac:dyDescent="0.25">
      <c r="A399" s="12" t="s">
        <v>772</v>
      </c>
      <c r="B399" s="12" t="s">
        <v>826</v>
      </c>
      <c r="C399" s="12" t="s">
        <v>260</v>
      </c>
      <c r="D399" s="12" t="s">
        <v>66</v>
      </c>
      <c r="E399" s="6" t="s">
        <v>122</v>
      </c>
      <c r="F399" s="12" t="s">
        <v>634</v>
      </c>
      <c r="G399" s="12" t="str">
        <f t="shared" si="573"/>
        <v>2nd Quarter</v>
      </c>
      <c r="H399" s="12" t="str">
        <f t="shared" si="574"/>
        <v>2nd Quarter</v>
      </c>
      <c r="I399" s="12" t="str">
        <f t="shared" si="575"/>
        <v>2nd Quarter</v>
      </c>
      <c r="J399" s="12" t="s">
        <v>16</v>
      </c>
      <c r="K399" s="19">
        <f>+M399</f>
        <v>5000000</v>
      </c>
      <c r="L399" s="19"/>
      <c r="M399" s="19">
        <v>5000000</v>
      </c>
      <c r="N399" s="12"/>
    </row>
    <row r="400" spans="1:14" s="18" customFormat="1" ht="75" x14ac:dyDescent="0.25">
      <c r="A400" s="12" t="s">
        <v>827</v>
      </c>
      <c r="B400" s="12" t="s">
        <v>828</v>
      </c>
      <c r="C400" s="12" t="s">
        <v>19</v>
      </c>
      <c r="D400" s="12" t="s">
        <v>66</v>
      </c>
      <c r="E400" s="6" t="s">
        <v>122</v>
      </c>
      <c r="F400" s="12" t="s">
        <v>622</v>
      </c>
      <c r="G400" s="12" t="str">
        <f t="shared" si="573"/>
        <v>1st Quarter</v>
      </c>
      <c r="H400" s="12" t="str">
        <f t="shared" si="574"/>
        <v>1st Quarter</v>
      </c>
      <c r="I400" s="12" t="str">
        <f t="shared" si="575"/>
        <v>1st Quarter</v>
      </c>
      <c r="J400" s="12" t="s">
        <v>16</v>
      </c>
      <c r="K400" s="19">
        <f>+M400</f>
        <v>420000000</v>
      </c>
      <c r="L400" s="19"/>
      <c r="M400" s="19">
        <v>420000000</v>
      </c>
      <c r="N400" s="12"/>
    </row>
    <row r="401" spans="1:14" s="18" customFormat="1" ht="45" x14ac:dyDescent="0.25">
      <c r="A401" s="12" t="s">
        <v>829</v>
      </c>
      <c r="B401" s="12" t="s">
        <v>830</v>
      </c>
      <c r="C401" s="12" t="s">
        <v>677</v>
      </c>
      <c r="D401" s="12" t="s">
        <v>66</v>
      </c>
      <c r="E401" s="6" t="s">
        <v>563</v>
      </c>
      <c r="F401" s="12" t="s">
        <v>621</v>
      </c>
      <c r="G401" s="12" t="str">
        <f t="shared" si="573"/>
        <v>3rd Quarter</v>
      </c>
      <c r="H401" s="12" t="str">
        <f t="shared" si="574"/>
        <v>3rd Quarter</v>
      </c>
      <c r="I401" s="12" t="str">
        <f t="shared" si="575"/>
        <v>3rd Quarter</v>
      </c>
      <c r="J401" s="12" t="s">
        <v>16</v>
      </c>
      <c r="K401" s="19">
        <f>+L401</f>
        <v>600335.14</v>
      </c>
      <c r="L401" s="19">
        <v>600335.14</v>
      </c>
      <c r="M401" s="19"/>
      <c r="N401" s="12"/>
    </row>
    <row r="402" spans="1:14" s="18" customFormat="1" ht="30" x14ac:dyDescent="0.25">
      <c r="A402" s="12" t="s">
        <v>831</v>
      </c>
      <c r="B402" s="12" t="s">
        <v>832</v>
      </c>
      <c r="C402" s="12" t="s">
        <v>677</v>
      </c>
      <c r="D402" s="12" t="s">
        <v>66</v>
      </c>
      <c r="E402" s="6" t="s">
        <v>563</v>
      </c>
      <c r="F402" s="12" t="s">
        <v>621</v>
      </c>
      <c r="G402" s="12" t="str">
        <f t="shared" ref="G402" si="576">+F402</f>
        <v>3rd Quarter</v>
      </c>
      <c r="H402" s="12" t="str">
        <f t="shared" ref="H402" si="577">+G402</f>
        <v>3rd Quarter</v>
      </c>
      <c r="I402" s="12" t="str">
        <f t="shared" ref="I402" si="578">+H402</f>
        <v>3rd Quarter</v>
      </c>
      <c r="J402" s="12" t="s">
        <v>16</v>
      </c>
      <c r="K402" s="19">
        <f t="shared" ref="K402:K420" si="579">+L402</f>
        <v>567050</v>
      </c>
      <c r="L402" s="19">
        <v>567050</v>
      </c>
      <c r="M402" s="19"/>
      <c r="N402" s="12"/>
    </row>
    <row r="403" spans="1:14" s="18" customFormat="1" ht="90" x14ac:dyDescent="0.25">
      <c r="A403" s="12" t="s">
        <v>833</v>
      </c>
      <c r="B403" s="12" t="s">
        <v>834</v>
      </c>
      <c r="C403" s="12" t="s">
        <v>19</v>
      </c>
      <c r="D403" s="12" t="s">
        <v>66</v>
      </c>
      <c r="E403" s="6" t="s">
        <v>122</v>
      </c>
      <c r="F403" s="12" t="s">
        <v>621</v>
      </c>
      <c r="G403" s="12" t="str">
        <f t="shared" ref="G403:G406" si="580">+F403</f>
        <v>3rd Quarter</v>
      </c>
      <c r="H403" s="12" t="str">
        <f t="shared" ref="H403:H406" si="581">+G403</f>
        <v>3rd Quarter</v>
      </c>
      <c r="I403" s="12" t="str">
        <f t="shared" ref="I403:I406" si="582">+H403</f>
        <v>3rd Quarter</v>
      </c>
      <c r="J403" s="12" t="s">
        <v>16</v>
      </c>
      <c r="K403" s="19">
        <f t="shared" si="579"/>
        <v>5572541</v>
      </c>
      <c r="L403" s="19">
        <v>5572541</v>
      </c>
      <c r="M403" s="19"/>
      <c r="N403" s="12"/>
    </row>
    <row r="404" spans="1:14" s="18" customFormat="1" ht="90" x14ac:dyDescent="0.25">
      <c r="A404" s="12" t="s">
        <v>835</v>
      </c>
      <c r="B404" s="12" t="s">
        <v>836</v>
      </c>
      <c r="C404" s="12" t="s">
        <v>19</v>
      </c>
      <c r="D404" s="12" t="s">
        <v>66</v>
      </c>
      <c r="E404" s="6" t="s">
        <v>122</v>
      </c>
      <c r="F404" s="12" t="s">
        <v>621</v>
      </c>
      <c r="G404" s="12" t="str">
        <f t="shared" si="580"/>
        <v>3rd Quarter</v>
      </c>
      <c r="H404" s="12" t="str">
        <f t="shared" si="581"/>
        <v>3rd Quarter</v>
      </c>
      <c r="I404" s="12" t="str">
        <f t="shared" si="582"/>
        <v>3rd Quarter</v>
      </c>
      <c r="J404" s="12" t="s">
        <v>16</v>
      </c>
      <c r="K404" s="19">
        <f t="shared" si="579"/>
        <v>4983597</v>
      </c>
      <c r="L404" s="19">
        <v>4983597</v>
      </c>
      <c r="M404" s="19"/>
      <c r="N404" s="12"/>
    </row>
    <row r="405" spans="1:14" s="18" customFormat="1" ht="60" x14ac:dyDescent="0.25">
      <c r="A405" s="12" t="s">
        <v>837</v>
      </c>
      <c r="B405" s="12" t="s">
        <v>838</v>
      </c>
      <c r="C405" s="12" t="s">
        <v>178</v>
      </c>
      <c r="D405" s="12" t="s">
        <v>66</v>
      </c>
      <c r="E405" s="6" t="s">
        <v>563</v>
      </c>
      <c r="F405" s="12" t="s">
        <v>621</v>
      </c>
      <c r="G405" s="12" t="str">
        <f t="shared" si="580"/>
        <v>3rd Quarter</v>
      </c>
      <c r="H405" s="12" t="str">
        <f t="shared" si="581"/>
        <v>3rd Quarter</v>
      </c>
      <c r="I405" s="12" t="str">
        <f t="shared" si="582"/>
        <v>3rd Quarter</v>
      </c>
      <c r="J405" s="12" t="s">
        <v>16</v>
      </c>
      <c r="K405" s="19">
        <f t="shared" si="579"/>
        <v>192832.5</v>
      </c>
      <c r="L405" s="19">
        <v>192832.5</v>
      </c>
      <c r="M405" s="19"/>
      <c r="N405" s="12"/>
    </row>
    <row r="406" spans="1:14" s="18" customFormat="1" ht="45" x14ac:dyDescent="0.25">
      <c r="A406" s="12" t="s">
        <v>839</v>
      </c>
      <c r="B406" s="12" t="s">
        <v>840</v>
      </c>
      <c r="C406" s="12" t="s">
        <v>178</v>
      </c>
      <c r="D406" s="12" t="s">
        <v>66</v>
      </c>
      <c r="E406" s="6" t="s">
        <v>75</v>
      </c>
      <c r="F406" s="12" t="s">
        <v>621</v>
      </c>
      <c r="G406" s="12" t="str">
        <f t="shared" si="580"/>
        <v>3rd Quarter</v>
      </c>
      <c r="H406" s="12" t="str">
        <f t="shared" si="581"/>
        <v>3rd Quarter</v>
      </c>
      <c r="I406" s="12" t="str">
        <f t="shared" si="582"/>
        <v>3rd Quarter</v>
      </c>
      <c r="J406" s="12" t="s">
        <v>16</v>
      </c>
      <c r="K406" s="19">
        <f t="shared" si="579"/>
        <v>4830</v>
      </c>
      <c r="L406" s="19">
        <v>4830</v>
      </c>
      <c r="M406" s="19"/>
      <c r="N406" s="12"/>
    </row>
    <row r="407" spans="1:14" s="18" customFormat="1" ht="30" x14ac:dyDescent="0.25">
      <c r="A407" s="12" t="s">
        <v>841</v>
      </c>
      <c r="B407" s="12" t="s">
        <v>842</v>
      </c>
      <c r="C407" s="12" t="s">
        <v>178</v>
      </c>
      <c r="D407" s="12" t="s">
        <v>66</v>
      </c>
      <c r="E407" s="6" t="s">
        <v>563</v>
      </c>
      <c r="F407" s="12" t="s">
        <v>621</v>
      </c>
      <c r="G407" s="12" t="str">
        <f t="shared" ref="G407:G409" si="583">+F407</f>
        <v>3rd Quarter</v>
      </c>
      <c r="H407" s="12" t="str">
        <f t="shared" ref="H407:H409" si="584">+G407</f>
        <v>3rd Quarter</v>
      </c>
      <c r="I407" s="12" t="str">
        <f t="shared" ref="I407:I409" si="585">+H407</f>
        <v>3rd Quarter</v>
      </c>
      <c r="J407" s="12" t="s">
        <v>16</v>
      </c>
      <c r="K407" s="19">
        <f t="shared" si="579"/>
        <v>58800</v>
      </c>
      <c r="L407" s="19">
        <v>58800</v>
      </c>
      <c r="M407" s="19"/>
      <c r="N407" s="12"/>
    </row>
    <row r="408" spans="1:14" s="18" customFormat="1" ht="45" x14ac:dyDescent="0.25">
      <c r="A408" s="12" t="s">
        <v>843</v>
      </c>
      <c r="B408" s="12" t="s">
        <v>844</v>
      </c>
      <c r="C408" s="12" t="s">
        <v>178</v>
      </c>
      <c r="D408" s="12" t="s">
        <v>66</v>
      </c>
      <c r="E408" s="6" t="s">
        <v>75</v>
      </c>
      <c r="F408" s="12" t="s">
        <v>621</v>
      </c>
      <c r="G408" s="12" t="str">
        <f t="shared" si="583"/>
        <v>3rd Quarter</v>
      </c>
      <c r="H408" s="12" t="str">
        <f t="shared" si="584"/>
        <v>3rd Quarter</v>
      </c>
      <c r="I408" s="12" t="str">
        <f t="shared" si="585"/>
        <v>3rd Quarter</v>
      </c>
      <c r="J408" s="12" t="s">
        <v>16</v>
      </c>
      <c r="K408" s="19">
        <f t="shared" si="579"/>
        <v>18000</v>
      </c>
      <c r="L408" s="19">
        <v>18000</v>
      </c>
      <c r="M408" s="19"/>
      <c r="N408" s="12"/>
    </row>
    <row r="409" spans="1:14" s="18" customFormat="1" ht="135" x14ac:dyDescent="0.25">
      <c r="A409" s="12" t="s">
        <v>845</v>
      </c>
      <c r="B409" s="12" t="s">
        <v>846</v>
      </c>
      <c r="C409" s="12" t="s">
        <v>178</v>
      </c>
      <c r="D409" s="12" t="s">
        <v>66</v>
      </c>
      <c r="E409" s="6" t="s">
        <v>563</v>
      </c>
      <c r="F409" s="12" t="s">
        <v>633</v>
      </c>
      <c r="G409" s="12" t="str">
        <f t="shared" si="583"/>
        <v>4th Quarter</v>
      </c>
      <c r="H409" s="12" t="str">
        <f t="shared" si="584"/>
        <v>4th Quarter</v>
      </c>
      <c r="I409" s="12" t="str">
        <f t="shared" si="585"/>
        <v>4th Quarter</v>
      </c>
      <c r="J409" s="12" t="s">
        <v>16</v>
      </c>
      <c r="K409" s="19">
        <f t="shared" si="579"/>
        <v>546000</v>
      </c>
      <c r="L409" s="19">
        <v>546000</v>
      </c>
      <c r="M409" s="19"/>
      <c r="N409" s="12"/>
    </row>
    <row r="410" spans="1:14" s="18" customFormat="1" ht="75" x14ac:dyDescent="0.25">
      <c r="A410" s="12" t="s">
        <v>847</v>
      </c>
      <c r="B410" s="12" t="s">
        <v>848</v>
      </c>
      <c r="C410" s="12" t="s">
        <v>677</v>
      </c>
      <c r="D410" s="12" t="s">
        <v>66</v>
      </c>
      <c r="E410" s="6" t="s">
        <v>75</v>
      </c>
      <c r="F410" s="12" t="s">
        <v>633</v>
      </c>
      <c r="G410" s="12" t="str">
        <f t="shared" ref="G410:G412" si="586">+F410</f>
        <v>4th Quarter</v>
      </c>
      <c r="H410" s="12" t="str">
        <f t="shared" ref="H410:H412" si="587">+G410</f>
        <v>4th Quarter</v>
      </c>
      <c r="I410" s="12" t="str">
        <f t="shared" ref="I410:I412" si="588">+H410</f>
        <v>4th Quarter</v>
      </c>
      <c r="J410" s="12" t="s">
        <v>16</v>
      </c>
      <c r="K410" s="19">
        <f t="shared" si="579"/>
        <v>10626</v>
      </c>
      <c r="L410" s="19">
        <v>10626</v>
      </c>
      <c r="M410" s="19"/>
      <c r="N410" s="12"/>
    </row>
    <row r="411" spans="1:14" s="18" customFormat="1" ht="75" x14ac:dyDescent="0.25">
      <c r="A411" s="12" t="s">
        <v>849</v>
      </c>
      <c r="B411" s="12" t="s">
        <v>848</v>
      </c>
      <c r="C411" s="12" t="s">
        <v>677</v>
      </c>
      <c r="D411" s="12" t="s">
        <v>66</v>
      </c>
      <c r="E411" s="6" t="s">
        <v>563</v>
      </c>
      <c r="F411" s="12" t="s">
        <v>633</v>
      </c>
      <c r="G411" s="12" t="str">
        <f t="shared" si="586"/>
        <v>4th Quarter</v>
      </c>
      <c r="H411" s="12" t="str">
        <f t="shared" si="587"/>
        <v>4th Quarter</v>
      </c>
      <c r="I411" s="12" t="str">
        <f t="shared" si="588"/>
        <v>4th Quarter</v>
      </c>
      <c r="J411" s="12" t="s">
        <v>16</v>
      </c>
      <c r="K411" s="19">
        <f t="shared" si="579"/>
        <v>300000</v>
      </c>
      <c r="L411" s="19">
        <v>300000</v>
      </c>
      <c r="M411" s="19"/>
      <c r="N411" s="12"/>
    </row>
    <row r="412" spans="1:14" s="18" customFormat="1" ht="60" x14ac:dyDescent="0.25">
      <c r="A412" s="12" t="s">
        <v>850</v>
      </c>
      <c r="B412" s="12" t="s">
        <v>851</v>
      </c>
      <c r="C412" s="12" t="s">
        <v>178</v>
      </c>
      <c r="D412" s="12" t="s">
        <v>66</v>
      </c>
      <c r="E412" s="6" t="s">
        <v>563</v>
      </c>
      <c r="F412" s="12" t="s">
        <v>621</v>
      </c>
      <c r="G412" s="12" t="str">
        <f t="shared" si="586"/>
        <v>3rd Quarter</v>
      </c>
      <c r="H412" s="12" t="str">
        <f t="shared" si="587"/>
        <v>3rd Quarter</v>
      </c>
      <c r="I412" s="12" t="str">
        <f t="shared" si="588"/>
        <v>3rd Quarter</v>
      </c>
      <c r="J412" s="12" t="s">
        <v>16</v>
      </c>
      <c r="K412" s="19">
        <f t="shared" si="579"/>
        <v>106807.5</v>
      </c>
      <c r="L412" s="19">
        <v>106807.5</v>
      </c>
      <c r="M412" s="19"/>
      <c r="N412" s="12"/>
    </row>
    <row r="413" spans="1:14" s="18" customFormat="1" ht="105" x14ac:dyDescent="0.25">
      <c r="A413" s="12" t="s">
        <v>852</v>
      </c>
      <c r="B413" s="12" t="s">
        <v>853</v>
      </c>
      <c r="C413" s="12" t="s">
        <v>19</v>
      </c>
      <c r="D413" s="12" t="s">
        <v>66</v>
      </c>
      <c r="E413" s="6" t="s">
        <v>122</v>
      </c>
      <c r="F413" s="12" t="s">
        <v>621</v>
      </c>
      <c r="G413" s="12" t="str">
        <f t="shared" ref="G413:G417" si="589">+F413</f>
        <v>3rd Quarter</v>
      </c>
      <c r="H413" s="12" t="str">
        <f t="shared" ref="H413:H417" si="590">+G413</f>
        <v>3rd Quarter</v>
      </c>
      <c r="I413" s="12" t="str">
        <f t="shared" ref="I413:I417" si="591">+H413</f>
        <v>3rd Quarter</v>
      </c>
      <c r="J413" s="12" t="s">
        <v>16</v>
      </c>
      <c r="K413" s="19">
        <f t="shared" si="579"/>
        <v>17500000</v>
      </c>
      <c r="L413" s="19">
        <v>17500000</v>
      </c>
      <c r="M413" s="19"/>
      <c r="N413" s="12"/>
    </row>
    <row r="414" spans="1:14" s="18" customFormat="1" ht="75" x14ac:dyDescent="0.25">
      <c r="A414" s="12" t="s">
        <v>854</v>
      </c>
      <c r="B414" s="12" t="s">
        <v>855</v>
      </c>
      <c r="C414" s="12" t="s">
        <v>178</v>
      </c>
      <c r="D414" s="12" t="s">
        <v>66</v>
      </c>
      <c r="E414" s="6" t="s">
        <v>563</v>
      </c>
      <c r="F414" s="12" t="s">
        <v>621</v>
      </c>
      <c r="G414" s="12" t="str">
        <f t="shared" si="589"/>
        <v>3rd Quarter</v>
      </c>
      <c r="H414" s="12" t="str">
        <f t="shared" si="590"/>
        <v>3rd Quarter</v>
      </c>
      <c r="I414" s="12" t="str">
        <f t="shared" si="591"/>
        <v>3rd Quarter</v>
      </c>
      <c r="J414" s="12" t="s">
        <v>16</v>
      </c>
      <c r="K414" s="19">
        <f t="shared" si="579"/>
        <v>145600</v>
      </c>
      <c r="L414" s="19">
        <v>145600</v>
      </c>
      <c r="M414" s="19"/>
      <c r="N414" s="12"/>
    </row>
    <row r="415" spans="1:14" s="18" customFormat="1" ht="75" x14ac:dyDescent="0.25">
      <c r="A415" s="12" t="s">
        <v>856</v>
      </c>
      <c r="B415" s="12" t="s">
        <v>848</v>
      </c>
      <c r="C415" s="12" t="s">
        <v>677</v>
      </c>
      <c r="D415" s="12" t="s">
        <v>66</v>
      </c>
      <c r="E415" s="6" t="s">
        <v>563</v>
      </c>
      <c r="F415" s="12" t="s">
        <v>621</v>
      </c>
      <c r="G415" s="12" t="str">
        <f t="shared" si="589"/>
        <v>3rd Quarter</v>
      </c>
      <c r="H415" s="12" t="str">
        <f t="shared" si="590"/>
        <v>3rd Quarter</v>
      </c>
      <c r="I415" s="12" t="str">
        <f t="shared" si="591"/>
        <v>3rd Quarter</v>
      </c>
      <c r="J415" s="12" t="s">
        <v>16</v>
      </c>
      <c r="K415" s="19">
        <f t="shared" si="579"/>
        <v>67110</v>
      </c>
      <c r="L415" s="19">
        <v>67110</v>
      </c>
      <c r="M415" s="19"/>
      <c r="N415" s="12"/>
    </row>
    <row r="416" spans="1:14" s="18" customFormat="1" ht="120" x14ac:dyDescent="0.25">
      <c r="A416" s="12" t="s">
        <v>857</v>
      </c>
      <c r="B416" s="12" t="s">
        <v>858</v>
      </c>
      <c r="C416" s="12" t="s">
        <v>452</v>
      </c>
      <c r="D416" s="12" t="s">
        <v>66</v>
      </c>
      <c r="E416" s="6" t="s">
        <v>563</v>
      </c>
      <c r="F416" s="12" t="s">
        <v>621</v>
      </c>
      <c r="G416" s="12" t="str">
        <f t="shared" si="589"/>
        <v>3rd Quarter</v>
      </c>
      <c r="H416" s="12" t="str">
        <f t="shared" si="590"/>
        <v>3rd Quarter</v>
      </c>
      <c r="I416" s="12" t="str">
        <f t="shared" si="591"/>
        <v>3rd Quarter</v>
      </c>
      <c r="J416" s="12" t="s">
        <v>16</v>
      </c>
      <c r="K416" s="19">
        <f t="shared" si="579"/>
        <v>158600</v>
      </c>
      <c r="L416" s="19">
        <v>158600</v>
      </c>
      <c r="M416" s="19"/>
      <c r="N416" s="12"/>
    </row>
    <row r="417" spans="1:14" s="18" customFormat="1" ht="90" x14ac:dyDescent="0.25">
      <c r="A417" s="12" t="s">
        <v>859</v>
      </c>
      <c r="B417" s="12" t="s">
        <v>860</v>
      </c>
      <c r="C417" s="12" t="s">
        <v>452</v>
      </c>
      <c r="D417" s="12" t="s">
        <v>66</v>
      </c>
      <c r="E417" s="6" t="s">
        <v>563</v>
      </c>
      <c r="F417" s="12" t="s">
        <v>621</v>
      </c>
      <c r="G417" s="12" t="str">
        <f t="shared" si="589"/>
        <v>3rd Quarter</v>
      </c>
      <c r="H417" s="12" t="str">
        <f t="shared" si="590"/>
        <v>3rd Quarter</v>
      </c>
      <c r="I417" s="12" t="str">
        <f t="shared" si="591"/>
        <v>3rd Quarter</v>
      </c>
      <c r="J417" s="12" t="s">
        <v>16</v>
      </c>
      <c r="K417" s="19">
        <f t="shared" si="579"/>
        <v>98400</v>
      </c>
      <c r="L417" s="19">
        <v>98400</v>
      </c>
      <c r="M417" s="19"/>
      <c r="N417" s="12"/>
    </row>
    <row r="418" spans="1:14" s="18" customFormat="1" ht="45" x14ac:dyDescent="0.25">
      <c r="A418" s="12" t="s">
        <v>861</v>
      </c>
      <c r="B418" s="12" t="s">
        <v>862</v>
      </c>
      <c r="C418" s="12" t="s">
        <v>677</v>
      </c>
      <c r="D418" s="12" t="s">
        <v>66</v>
      </c>
      <c r="E418" s="6" t="s">
        <v>563</v>
      </c>
      <c r="F418" s="12" t="s">
        <v>621</v>
      </c>
      <c r="G418" s="12" t="str">
        <f t="shared" ref="G418:G420" si="592">+F418</f>
        <v>3rd Quarter</v>
      </c>
      <c r="H418" s="12" t="str">
        <f t="shared" ref="H418:H420" si="593">+G418</f>
        <v>3rd Quarter</v>
      </c>
      <c r="I418" s="12" t="str">
        <f t="shared" ref="I418:I420" si="594">+H418</f>
        <v>3rd Quarter</v>
      </c>
      <c r="J418" s="12" t="s">
        <v>16</v>
      </c>
      <c r="K418" s="19">
        <f t="shared" si="579"/>
        <v>73600</v>
      </c>
      <c r="L418" s="19">
        <v>73600</v>
      </c>
      <c r="M418" s="19"/>
      <c r="N418" s="12"/>
    </row>
    <row r="419" spans="1:14" s="18" customFormat="1" ht="45" x14ac:dyDescent="0.25">
      <c r="A419" s="12" t="s">
        <v>863</v>
      </c>
      <c r="B419" s="12" t="s">
        <v>864</v>
      </c>
      <c r="C419" s="12" t="s">
        <v>452</v>
      </c>
      <c r="D419" s="12" t="s">
        <v>66</v>
      </c>
      <c r="E419" s="6" t="s">
        <v>563</v>
      </c>
      <c r="F419" s="12" t="s">
        <v>621</v>
      </c>
      <c r="G419" s="12" t="str">
        <f t="shared" si="592"/>
        <v>3rd Quarter</v>
      </c>
      <c r="H419" s="12" t="str">
        <f t="shared" si="593"/>
        <v>3rd Quarter</v>
      </c>
      <c r="I419" s="12" t="str">
        <f t="shared" si="594"/>
        <v>3rd Quarter</v>
      </c>
      <c r="J419" s="12" t="s">
        <v>16</v>
      </c>
      <c r="K419" s="19">
        <f t="shared" si="579"/>
        <v>296111</v>
      </c>
      <c r="L419" s="19">
        <v>296111</v>
      </c>
      <c r="M419" s="19"/>
      <c r="N419" s="12"/>
    </row>
    <row r="420" spans="1:14" s="18" customFormat="1" ht="90" x14ac:dyDescent="0.25">
      <c r="A420" s="12" t="s">
        <v>865</v>
      </c>
      <c r="B420" s="12" t="s">
        <v>866</v>
      </c>
      <c r="C420" s="12" t="s">
        <v>452</v>
      </c>
      <c r="D420" s="12" t="s">
        <v>66</v>
      </c>
      <c r="E420" s="6" t="s">
        <v>75</v>
      </c>
      <c r="F420" s="12" t="s">
        <v>633</v>
      </c>
      <c r="G420" s="12" t="str">
        <f t="shared" si="592"/>
        <v>4th Quarter</v>
      </c>
      <c r="H420" s="12" t="str">
        <f t="shared" si="593"/>
        <v>4th Quarter</v>
      </c>
      <c r="I420" s="12" t="str">
        <f t="shared" si="594"/>
        <v>4th Quarter</v>
      </c>
      <c r="J420" s="12" t="s">
        <v>16</v>
      </c>
      <c r="K420" s="19">
        <f t="shared" si="579"/>
        <v>22065</v>
      </c>
      <c r="L420" s="19">
        <v>22065</v>
      </c>
      <c r="M420" s="19"/>
      <c r="N420" s="12"/>
    </row>
    <row r="421" spans="1:14" s="18" customFormat="1" ht="60" x14ac:dyDescent="0.25">
      <c r="A421" s="12" t="s">
        <v>867</v>
      </c>
      <c r="B421" s="12" t="s">
        <v>868</v>
      </c>
      <c r="C421" s="12" t="s">
        <v>19</v>
      </c>
      <c r="D421" s="12" t="s">
        <v>66</v>
      </c>
      <c r="E421" s="6" t="s">
        <v>122</v>
      </c>
      <c r="F421" s="12" t="s">
        <v>633</v>
      </c>
      <c r="G421" s="12" t="str">
        <f t="shared" ref="G421:G423" si="595">+F421</f>
        <v>4th Quarter</v>
      </c>
      <c r="H421" s="12" t="str">
        <f t="shared" ref="H421:H423" si="596">+G421</f>
        <v>4th Quarter</v>
      </c>
      <c r="I421" s="12" t="str">
        <f t="shared" ref="I421:I423" si="597">+H421</f>
        <v>4th Quarter</v>
      </c>
      <c r="J421" s="12" t="s">
        <v>16</v>
      </c>
      <c r="K421" s="19">
        <f>+M421</f>
        <v>7062900.29</v>
      </c>
      <c r="L421" s="19"/>
      <c r="M421" s="19">
        <v>7062900.29</v>
      </c>
      <c r="N421" s="12"/>
    </row>
    <row r="422" spans="1:14" s="18" customFormat="1" ht="60" x14ac:dyDescent="0.25">
      <c r="A422" s="12" t="s">
        <v>869</v>
      </c>
      <c r="B422" s="12" t="s">
        <v>870</v>
      </c>
      <c r="C422" s="12" t="s">
        <v>178</v>
      </c>
      <c r="D422" s="12" t="s">
        <v>66</v>
      </c>
      <c r="E422" s="6" t="s">
        <v>563</v>
      </c>
      <c r="F422" s="12" t="s">
        <v>621</v>
      </c>
      <c r="G422" s="12" t="str">
        <f t="shared" si="595"/>
        <v>3rd Quarter</v>
      </c>
      <c r="H422" s="12" t="str">
        <f t="shared" si="596"/>
        <v>3rd Quarter</v>
      </c>
      <c r="I422" s="12" t="str">
        <f t="shared" si="597"/>
        <v>3rd Quarter</v>
      </c>
      <c r="J422" s="12" t="s">
        <v>16</v>
      </c>
      <c r="K422" s="19">
        <f>+L422</f>
        <v>510427.5</v>
      </c>
      <c r="L422" s="19">
        <v>510427.5</v>
      </c>
      <c r="M422" s="19"/>
      <c r="N422" s="12"/>
    </row>
    <row r="423" spans="1:14" s="18" customFormat="1" ht="45" x14ac:dyDescent="0.25">
      <c r="A423" s="12" t="s">
        <v>871</v>
      </c>
      <c r="B423" s="12" t="s">
        <v>872</v>
      </c>
      <c r="C423" s="12" t="s">
        <v>677</v>
      </c>
      <c r="D423" s="12" t="s">
        <v>66</v>
      </c>
      <c r="E423" s="6" t="s">
        <v>563</v>
      </c>
      <c r="F423" s="12" t="s">
        <v>633</v>
      </c>
      <c r="G423" s="12" t="str">
        <f t="shared" si="595"/>
        <v>4th Quarter</v>
      </c>
      <c r="H423" s="12" t="str">
        <f t="shared" si="596"/>
        <v>4th Quarter</v>
      </c>
      <c r="I423" s="12" t="str">
        <f t="shared" si="597"/>
        <v>4th Quarter</v>
      </c>
      <c r="J423" s="12" t="s">
        <v>16</v>
      </c>
      <c r="K423" s="19">
        <f>+L423</f>
        <v>59150</v>
      </c>
      <c r="L423" s="19">
        <v>59150</v>
      </c>
      <c r="M423" s="19"/>
      <c r="N423" s="12"/>
    </row>
    <row r="424" spans="1:14" s="18" customFormat="1" ht="60" x14ac:dyDescent="0.25">
      <c r="A424" s="12" t="s">
        <v>873</v>
      </c>
      <c r="B424" s="12" t="s">
        <v>874</v>
      </c>
      <c r="C424" s="12" t="s">
        <v>677</v>
      </c>
      <c r="D424" s="12" t="s">
        <v>66</v>
      </c>
      <c r="E424" s="6" t="s">
        <v>75</v>
      </c>
      <c r="F424" s="12" t="s">
        <v>633</v>
      </c>
      <c r="G424" s="12" t="str">
        <f t="shared" ref="G424" si="598">+F424</f>
        <v>4th Quarter</v>
      </c>
      <c r="H424" s="12" t="str">
        <f t="shared" ref="H424" si="599">+G424</f>
        <v>4th Quarter</v>
      </c>
      <c r="I424" s="12" t="str">
        <f t="shared" ref="I424" si="600">+H424</f>
        <v>4th Quarter</v>
      </c>
      <c r="J424" s="12" t="s">
        <v>16</v>
      </c>
      <c r="K424" s="19">
        <f>+L424</f>
        <v>10050</v>
      </c>
      <c r="L424" s="19">
        <v>10050</v>
      </c>
      <c r="M424" s="19"/>
      <c r="N424" s="12"/>
    </row>
    <row r="425" spans="1:14" s="18" customFormat="1" ht="75" x14ac:dyDescent="0.25">
      <c r="A425" s="12" t="s">
        <v>875</v>
      </c>
      <c r="B425" s="12" t="s">
        <v>876</v>
      </c>
      <c r="C425" s="12" t="s">
        <v>260</v>
      </c>
      <c r="D425" s="12" t="s">
        <v>66</v>
      </c>
      <c r="E425" s="6" t="s">
        <v>563</v>
      </c>
      <c r="F425" s="12" t="s">
        <v>633</v>
      </c>
      <c r="G425" s="12" t="str">
        <f t="shared" ref="G425" si="601">+F425</f>
        <v>4th Quarter</v>
      </c>
      <c r="H425" s="12" t="str">
        <f t="shared" ref="H425" si="602">+G425</f>
        <v>4th Quarter</v>
      </c>
      <c r="I425" s="12" t="str">
        <f t="shared" ref="I425" si="603">+H425</f>
        <v>4th Quarter</v>
      </c>
      <c r="J425" s="12" t="s">
        <v>16</v>
      </c>
      <c r="K425" s="19">
        <f>+L425</f>
        <v>106707</v>
      </c>
      <c r="L425" s="19">
        <v>106707</v>
      </c>
      <c r="M425" s="19"/>
      <c r="N425" s="12"/>
    </row>
    <row r="426" spans="1:14" s="18" customFormat="1" ht="30" x14ac:dyDescent="0.25">
      <c r="A426" s="12" t="s">
        <v>877</v>
      </c>
      <c r="B426" s="12" t="s">
        <v>878</v>
      </c>
      <c r="C426" s="12" t="s">
        <v>452</v>
      </c>
      <c r="D426" s="12" t="s">
        <v>66</v>
      </c>
      <c r="E426" s="6" t="s">
        <v>122</v>
      </c>
      <c r="F426" s="12" t="s">
        <v>633</v>
      </c>
      <c r="G426" s="12" t="str">
        <f t="shared" ref="G426" si="604">+F426</f>
        <v>4th Quarter</v>
      </c>
      <c r="H426" s="12" t="str">
        <f t="shared" ref="H426" si="605">+G426</f>
        <v>4th Quarter</v>
      </c>
      <c r="I426" s="12" t="str">
        <f t="shared" ref="I426" si="606">+H426</f>
        <v>4th Quarter</v>
      </c>
      <c r="J426" s="12" t="s">
        <v>16</v>
      </c>
      <c r="K426" s="19">
        <f>+M426</f>
        <v>1651898.8</v>
      </c>
      <c r="L426" s="19"/>
      <c r="M426" s="19">
        <v>1651898.8</v>
      </c>
      <c r="N426" s="12"/>
    </row>
    <row r="427" spans="1:14" s="18" customFormat="1" ht="30" x14ac:dyDescent="0.25">
      <c r="A427" s="12" t="s">
        <v>879</v>
      </c>
      <c r="B427" s="12" t="s">
        <v>880</v>
      </c>
      <c r="C427" s="12" t="s">
        <v>452</v>
      </c>
      <c r="D427" s="12" t="s">
        <v>66</v>
      </c>
      <c r="E427" s="6" t="s">
        <v>122</v>
      </c>
      <c r="F427" s="12" t="s">
        <v>633</v>
      </c>
      <c r="G427" s="12" t="str">
        <f t="shared" ref="G427:G431" si="607">+F427</f>
        <v>4th Quarter</v>
      </c>
      <c r="H427" s="12" t="str">
        <f t="shared" ref="H427:H431" si="608">+G427</f>
        <v>4th Quarter</v>
      </c>
      <c r="I427" s="12" t="str">
        <f t="shared" ref="I427:I431" si="609">+H427</f>
        <v>4th Quarter</v>
      </c>
      <c r="J427" s="12" t="s">
        <v>16</v>
      </c>
      <c r="K427" s="19">
        <f>+L427</f>
        <v>1131616</v>
      </c>
      <c r="L427" s="19">
        <v>1131616</v>
      </c>
      <c r="M427" s="19"/>
      <c r="N427" s="12"/>
    </row>
    <row r="428" spans="1:14" s="18" customFormat="1" ht="45" x14ac:dyDescent="0.25">
      <c r="A428" s="12" t="s">
        <v>881</v>
      </c>
      <c r="B428" s="12" t="s">
        <v>882</v>
      </c>
      <c r="C428" s="12" t="s">
        <v>452</v>
      </c>
      <c r="D428" s="12" t="s">
        <v>66</v>
      </c>
      <c r="E428" s="6" t="s">
        <v>122</v>
      </c>
      <c r="F428" s="12" t="s">
        <v>633</v>
      </c>
      <c r="G428" s="12" t="str">
        <f t="shared" si="607"/>
        <v>4th Quarter</v>
      </c>
      <c r="H428" s="12" t="str">
        <f t="shared" si="608"/>
        <v>4th Quarter</v>
      </c>
      <c r="I428" s="12" t="str">
        <f t="shared" si="609"/>
        <v>4th Quarter</v>
      </c>
      <c r="J428" s="12" t="s">
        <v>16</v>
      </c>
      <c r="K428" s="19">
        <f t="shared" ref="K428:K442" si="610">+L428</f>
        <v>1999994</v>
      </c>
      <c r="L428" s="19">
        <v>1999994</v>
      </c>
      <c r="M428" s="19"/>
      <c r="N428" s="12"/>
    </row>
    <row r="429" spans="1:14" s="18" customFormat="1" ht="45" x14ac:dyDescent="0.25">
      <c r="A429" s="12" t="s">
        <v>883</v>
      </c>
      <c r="B429" s="12" t="s">
        <v>884</v>
      </c>
      <c r="C429" s="12" t="s">
        <v>452</v>
      </c>
      <c r="D429" s="12" t="s">
        <v>66</v>
      </c>
      <c r="E429" s="6" t="s">
        <v>122</v>
      </c>
      <c r="F429" s="12" t="s">
        <v>633</v>
      </c>
      <c r="G429" s="12" t="str">
        <f t="shared" si="607"/>
        <v>4th Quarter</v>
      </c>
      <c r="H429" s="12" t="str">
        <f t="shared" si="608"/>
        <v>4th Quarter</v>
      </c>
      <c r="I429" s="12" t="str">
        <f t="shared" si="609"/>
        <v>4th Quarter</v>
      </c>
      <c r="J429" s="12" t="s">
        <v>16</v>
      </c>
      <c r="K429" s="19">
        <f t="shared" si="610"/>
        <v>1999957.6</v>
      </c>
      <c r="L429" s="19">
        <v>1999957.6</v>
      </c>
      <c r="M429" s="19"/>
      <c r="N429" s="12"/>
    </row>
    <row r="430" spans="1:14" s="18" customFormat="1" ht="45" x14ac:dyDescent="0.25">
      <c r="A430" s="12" t="s">
        <v>885</v>
      </c>
      <c r="B430" s="12" t="s">
        <v>886</v>
      </c>
      <c r="C430" s="12" t="s">
        <v>452</v>
      </c>
      <c r="D430" s="12" t="s">
        <v>66</v>
      </c>
      <c r="E430" s="6" t="s">
        <v>122</v>
      </c>
      <c r="F430" s="12" t="s">
        <v>633</v>
      </c>
      <c r="G430" s="12" t="str">
        <f t="shared" si="607"/>
        <v>4th Quarter</v>
      </c>
      <c r="H430" s="12" t="str">
        <f t="shared" si="608"/>
        <v>4th Quarter</v>
      </c>
      <c r="I430" s="12" t="str">
        <f t="shared" si="609"/>
        <v>4th Quarter</v>
      </c>
      <c r="J430" s="12" t="s">
        <v>16</v>
      </c>
      <c r="K430" s="19">
        <f t="shared" si="610"/>
        <v>1374050</v>
      </c>
      <c r="L430" s="19">
        <v>1374050</v>
      </c>
      <c r="M430" s="19"/>
      <c r="N430" s="12"/>
    </row>
    <row r="431" spans="1:14" s="18" customFormat="1" ht="60" x14ac:dyDescent="0.25">
      <c r="A431" s="12" t="s">
        <v>887</v>
      </c>
      <c r="B431" s="12" t="s">
        <v>888</v>
      </c>
      <c r="C431" s="12" t="s">
        <v>677</v>
      </c>
      <c r="D431" s="12" t="s">
        <v>66</v>
      </c>
      <c r="E431" s="6" t="s">
        <v>75</v>
      </c>
      <c r="F431" s="12" t="s">
        <v>633</v>
      </c>
      <c r="G431" s="12" t="str">
        <f t="shared" si="607"/>
        <v>4th Quarter</v>
      </c>
      <c r="H431" s="12" t="str">
        <f t="shared" si="608"/>
        <v>4th Quarter</v>
      </c>
      <c r="I431" s="12" t="str">
        <f t="shared" si="609"/>
        <v>4th Quarter</v>
      </c>
      <c r="J431" s="12" t="s">
        <v>16</v>
      </c>
      <c r="K431" s="19">
        <f t="shared" si="610"/>
        <v>235462.5</v>
      </c>
      <c r="L431" s="19">
        <v>235462.5</v>
      </c>
      <c r="M431" s="19"/>
      <c r="N431" s="12"/>
    </row>
    <row r="432" spans="1:14" s="18" customFormat="1" ht="30" x14ac:dyDescent="0.25">
      <c r="A432" s="12" t="s">
        <v>889</v>
      </c>
      <c r="B432" s="12" t="s">
        <v>890</v>
      </c>
      <c r="C432" s="12" t="s">
        <v>452</v>
      </c>
      <c r="D432" s="12" t="s">
        <v>66</v>
      </c>
      <c r="E432" s="6" t="s">
        <v>122</v>
      </c>
      <c r="F432" s="12" t="s">
        <v>633</v>
      </c>
      <c r="G432" s="12" t="str">
        <f t="shared" ref="G432:G436" si="611">+F432</f>
        <v>4th Quarter</v>
      </c>
      <c r="H432" s="12" t="str">
        <f t="shared" ref="H432:H436" si="612">+G432</f>
        <v>4th Quarter</v>
      </c>
      <c r="I432" s="12" t="str">
        <f t="shared" ref="I432:I436" si="613">+H432</f>
        <v>4th Quarter</v>
      </c>
      <c r="J432" s="12" t="s">
        <v>16</v>
      </c>
      <c r="K432" s="19">
        <f t="shared" si="610"/>
        <v>1807315.16</v>
      </c>
      <c r="L432" s="19">
        <v>1807315.16</v>
      </c>
      <c r="M432" s="19"/>
      <c r="N432" s="12"/>
    </row>
    <row r="433" spans="1:14" s="18" customFormat="1" ht="75" x14ac:dyDescent="0.25">
      <c r="A433" s="12" t="s">
        <v>891</v>
      </c>
      <c r="B433" s="12" t="s">
        <v>892</v>
      </c>
      <c r="C433" s="12" t="s">
        <v>452</v>
      </c>
      <c r="D433" s="12" t="s">
        <v>66</v>
      </c>
      <c r="E433" s="6" t="s">
        <v>563</v>
      </c>
      <c r="F433" s="12" t="s">
        <v>633</v>
      </c>
      <c r="G433" s="12" t="str">
        <f t="shared" si="611"/>
        <v>4th Quarter</v>
      </c>
      <c r="H433" s="12" t="str">
        <f t="shared" si="612"/>
        <v>4th Quarter</v>
      </c>
      <c r="I433" s="12" t="str">
        <f t="shared" si="613"/>
        <v>4th Quarter</v>
      </c>
      <c r="J433" s="12" t="s">
        <v>16</v>
      </c>
      <c r="K433" s="19">
        <f t="shared" si="610"/>
        <v>3999061.56</v>
      </c>
      <c r="L433" s="19">
        <v>3999061.56</v>
      </c>
      <c r="M433" s="19"/>
      <c r="N433" s="12"/>
    </row>
    <row r="434" spans="1:14" s="18" customFormat="1" ht="45" x14ac:dyDescent="0.25">
      <c r="A434" s="12" t="s">
        <v>893</v>
      </c>
      <c r="B434" s="12" t="s">
        <v>894</v>
      </c>
      <c r="C434" s="12" t="s">
        <v>452</v>
      </c>
      <c r="D434" s="12" t="s">
        <v>66</v>
      </c>
      <c r="E434" s="6" t="s">
        <v>563</v>
      </c>
      <c r="F434" s="12" t="s">
        <v>633</v>
      </c>
      <c r="G434" s="12" t="str">
        <f t="shared" si="611"/>
        <v>4th Quarter</v>
      </c>
      <c r="H434" s="12" t="str">
        <f t="shared" si="612"/>
        <v>4th Quarter</v>
      </c>
      <c r="I434" s="12" t="str">
        <f t="shared" si="613"/>
        <v>4th Quarter</v>
      </c>
      <c r="J434" s="12" t="s">
        <v>16</v>
      </c>
      <c r="K434" s="19">
        <f t="shared" si="610"/>
        <v>261340</v>
      </c>
      <c r="L434" s="19">
        <v>261340</v>
      </c>
      <c r="M434" s="19"/>
      <c r="N434" s="12"/>
    </row>
    <row r="435" spans="1:14" s="18" customFormat="1" ht="30" x14ac:dyDescent="0.25">
      <c r="A435" s="12" t="s">
        <v>895</v>
      </c>
      <c r="B435" s="12" t="s">
        <v>896</v>
      </c>
      <c r="C435" s="12" t="s">
        <v>542</v>
      </c>
      <c r="D435" s="12" t="s">
        <v>66</v>
      </c>
      <c r="E435" s="6" t="s">
        <v>563</v>
      </c>
      <c r="F435" s="12" t="s">
        <v>633</v>
      </c>
      <c r="G435" s="12" t="str">
        <f t="shared" si="611"/>
        <v>4th Quarter</v>
      </c>
      <c r="H435" s="12" t="str">
        <f t="shared" si="612"/>
        <v>4th Quarter</v>
      </c>
      <c r="I435" s="12" t="str">
        <f t="shared" si="613"/>
        <v>4th Quarter</v>
      </c>
      <c r="J435" s="12" t="s">
        <v>16</v>
      </c>
      <c r="K435" s="19">
        <f t="shared" si="610"/>
        <v>74558.5</v>
      </c>
      <c r="L435" s="19">
        <v>74558.5</v>
      </c>
      <c r="M435" s="19"/>
      <c r="N435" s="12"/>
    </row>
    <row r="436" spans="1:14" s="18" customFormat="1" ht="45" x14ac:dyDescent="0.25">
      <c r="A436" s="12" t="s">
        <v>897</v>
      </c>
      <c r="B436" s="12" t="s">
        <v>898</v>
      </c>
      <c r="C436" s="12" t="s">
        <v>452</v>
      </c>
      <c r="D436" s="12" t="s">
        <v>66</v>
      </c>
      <c r="E436" s="6" t="s">
        <v>563</v>
      </c>
      <c r="F436" s="12" t="s">
        <v>633</v>
      </c>
      <c r="G436" s="12" t="str">
        <f t="shared" si="611"/>
        <v>4th Quarter</v>
      </c>
      <c r="H436" s="12" t="str">
        <f t="shared" si="612"/>
        <v>4th Quarter</v>
      </c>
      <c r="I436" s="12" t="str">
        <f t="shared" si="613"/>
        <v>4th Quarter</v>
      </c>
      <c r="J436" s="12" t="s">
        <v>16</v>
      </c>
      <c r="K436" s="19">
        <f t="shared" si="610"/>
        <v>399781.5</v>
      </c>
      <c r="L436" s="19">
        <v>399781.5</v>
      </c>
      <c r="M436" s="19"/>
      <c r="N436" s="12"/>
    </row>
    <row r="437" spans="1:14" s="18" customFormat="1" ht="45" x14ac:dyDescent="0.25">
      <c r="A437" s="12" t="s">
        <v>899</v>
      </c>
      <c r="B437" s="12" t="s">
        <v>900</v>
      </c>
      <c r="C437" s="12" t="s">
        <v>452</v>
      </c>
      <c r="D437" s="12" t="s">
        <v>66</v>
      </c>
      <c r="E437" s="6" t="s">
        <v>563</v>
      </c>
      <c r="F437" s="12" t="s">
        <v>633</v>
      </c>
      <c r="G437" s="12" t="str">
        <f t="shared" ref="G437:G441" si="614">+F437</f>
        <v>4th Quarter</v>
      </c>
      <c r="H437" s="12" t="str">
        <f t="shared" ref="H437:H441" si="615">+G437</f>
        <v>4th Quarter</v>
      </c>
      <c r="I437" s="12" t="str">
        <f t="shared" ref="I437:I441" si="616">+H437</f>
        <v>4th Quarter</v>
      </c>
      <c r="J437" s="12" t="s">
        <v>16</v>
      </c>
      <c r="K437" s="19">
        <f t="shared" si="610"/>
        <v>200000</v>
      </c>
      <c r="L437" s="19">
        <v>200000</v>
      </c>
      <c r="M437" s="19"/>
      <c r="N437" s="12"/>
    </row>
    <row r="438" spans="1:14" s="18" customFormat="1" ht="45" x14ac:dyDescent="0.25">
      <c r="A438" s="12" t="s">
        <v>901</v>
      </c>
      <c r="B438" s="12" t="s">
        <v>902</v>
      </c>
      <c r="C438" s="12" t="s">
        <v>310</v>
      </c>
      <c r="D438" s="12" t="s">
        <v>66</v>
      </c>
      <c r="E438" s="6" t="s">
        <v>563</v>
      </c>
      <c r="F438" s="12" t="s">
        <v>633</v>
      </c>
      <c r="G438" s="12" t="str">
        <f t="shared" si="614"/>
        <v>4th Quarter</v>
      </c>
      <c r="H438" s="12" t="str">
        <f t="shared" si="615"/>
        <v>4th Quarter</v>
      </c>
      <c r="I438" s="12" t="str">
        <f t="shared" si="616"/>
        <v>4th Quarter</v>
      </c>
      <c r="J438" s="12" t="s">
        <v>16</v>
      </c>
      <c r="K438" s="19">
        <f t="shared" si="610"/>
        <v>324798</v>
      </c>
      <c r="L438" s="19">
        <v>324798</v>
      </c>
      <c r="M438" s="19"/>
      <c r="N438" s="12"/>
    </row>
    <row r="439" spans="1:14" s="18" customFormat="1" ht="90" x14ac:dyDescent="0.25">
      <c r="A439" s="12" t="s">
        <v>903</v>
      </c>
      <c r="B439" s="12" t="s">
        <v>904</v>
      </c>
      <c r="C439" s="12" t="s">
        <v>310</v>
      </c>
      <c r="D439" s="12" t="s">
        <v>66</v>
      </c>
      <c r="E439" s="6" t="s">
        <v>563</v>
      </c>
      <c r="F439" s="12" t="s">
        <v>633</v>
      </c>
      <c r="G439" s="12" t="str">
        <f t="shared" si="614"/>
        <v>4th Quarter</v>
      </c>
      <c r="H439" s="12" t="str">
        <f t="shared" si="615"/>
        <v>4th Quarter</v>
      </c>
      <c r="I439" s="12" t="str">
        <f t="shared" si="616"/>
        <v>4th Quarter</v>
      </c>
      <c r="J439" s="12" t="s">
        <v>16</v>
      </c>
      <c r="K439" s="19">
        <f t="shared" si="610"/>
        <v>100000</v>
      </c>
      <c r="L439" s="19">
        <v>100000</v>
      </c>
      <c r="M439" s="19"/>
      <c r="N439" s="12"/>
    </row>
    <row r="440" spans="1:14" s="18" customFormat="1" ht="60" x14ac:dyDescent="0.25">
      <c r="A440" s="12" t="s">
        <v>905</v>
      </c>
      <c r="B440" s="12" t="s">
        <v>906</v>
      </c>
      <c r="C440" s="12" t="s">
        <v>310</v>
      </c>
      <c r="D440" s="12" t="s">
        <v>66</v>
      </c>
      <c r="E440" s="6" t="s">
        <v>563</v>
      </c>
      <c r="F440" s="12" t="s">
        <v>633</v>
      </c>
      <c r="G440" s="12" t="str">
        <f t="shared" si="614"/>
        <v>4th Quarter</v>
      </c>
      <c r="H440" s="12" t="str">
        <f t="shared" si="615"/>
        <v>4th Quarter</v>
      </c>
      <c r="I440" s="12" t="str">
        <f t="shared" si="616"/>
        <v>4th Quarter</v>
      </c>
      <c r="J440" s="12" t="s">
        <v>16</v>
      </c>
      <c r="K440" s="19">
        <f t="shared" si="610"/>
        <v>230000</v>
      </c>
      <c r="L440" s="19">
        <v>230000</v>
      </c>
      <c r="M440" s="19"/>
      <c r="N440" s="12"/>
    </row>
    <row r="441" spans="1:14" s="18" customFormat="1" ht="90" x14ac:dyDescent="0.25">
      <c r="A441" s="12" t="s">
        <v>602</v>
      </c>
      <c r="B441" s="12" t="s">
        <v>907</v>
      </c>
      <c r="C441" s="12" t="s">
        <v>388</v>
      </c>
      <c r="D441" s="12" t="s">
        <v>66</v>
      </c>
      <c r="E441" s="6" t="s">
        <v>75</v>
      </c>
      <c r="F441" s="12" t="s">
        <v>633</v>
      </c>
      <c r="G441" s="12" t="str">
        <f t="shared" si="614"/>
        <v>4th Quarter</v>
      </c>
      <c r="H441" s="12" t="str">
        <f t="shared" si="615"/>
        <v>4th Quarter</v>
      </c>
      <c r="I441" s="12" t="str">
        <f t="shared" si="616"/>
        <v>4th Quarter</v>
      </c>
      <c r="J441" s="12" t="s">
        <v>16</v>
      </c>
      <c r="K441" s="19">
        <f t="shared" si="610"/>
        <v>50000</v>
      </c>
      <c r="L441" s="19">
        <v>50000</v>
      </c>
      <c r="M441" s="19"/>
      <c r="N441" s="12"/>
    </row>
    <row r="442" spans="1:14" s="18" customFormat="1" ht="90" x14ac:dyDescent="0.25">
      <c r="A442" s="12" t="s">
        <v>908</v>
      </c>
      <c r="B442" s="12" t="s">
        <v>907</v>
      </c>
      <c r="C442" s="12" t="s">
        <v>388</v>
      </c>
      <c r="D442" s="12" t="s">
        <v>66</v>
      </c>
      <c r="E442" s="6" t="s">
        <v>563</v>
      </c>
      <c r="F442" s="12" t="s">
        <v>633</v>
      </c>
      <c r="G442" s="12" t="str">
        <f t="shared" ref="G442:G446" si="617">+F442</f>
        <v>4th Quarter</v>
      </c>
      <c r="H442" s="12" t="str">
        <f t="shared" ref="H442:H446" si="618">+G442</f>
        <v>4th Quarter</v>
      </c>
      <c r="I442" s="12" t="str">
        <f t="shared" ref="I442:I446" si="619">+H442</f>
        <v>4th Quarter</v>
      </c>
      <c r="J442" s="12" t="s">
        <v>16</v>
      </c>
      <c r="K442" s="19">
        <f t="shared" si="610"/>
        <v>986000</v>
      </c>
      <c r="L442" s="19">
        <v>986000</v>
      </c>
      <c r="M442" s="19"/>
      <c r="N442" s="12"/>
    </row>
    <row r="443" spans="1:14" s="18" customFormat="1" ht="30" x14ac:dyDescent="0.25">
      <c r="A443" s="12" t="s">
        <v>909</v>
      </c>
      <c r="B443" s="12" t="s">
        <v>910</v>
      </c>
      <c r="C443" s="12" t="s">
        <v>388</v>
      </c>
      <c r="D443" s="12" t="s">
        <v>66</v>
      </c>
      <c r="E443" s="6" t="s">
        <v>563</v>
      </c>
      <c r="F443" s="12" t="s">
        <v>633</v>
      </c>
      <c r="G443" s="12" t="str">
        <f t="shared" si="617"/>
        <v>4th Quarter</v>
      </c>
      <c r="H443" s="12" t="str">
        <f t="shared" si="618"/>
        <v>4th Quarter</v>
      </c>
      <c r="I443" s="12" t="str">
        <f t="shared" si="619"/>
        <v>4th Quarter</v>
      </c>
      <c r="J443" s="12" t="s">
        <v>16</v>
      </c>
      <c r="K443" s="19">
        <f>+M443</f>
        <v>284370</v>
      </c>
      <c r="L443" s="19"/>
      <c r="M443" s="19">
        <v>284370</v>
      </c>
      <c r="N443" s="12"/>
    </row>
    <row r="444" spans="1:14" s="18" customFormat="1" ht="60" x14ac:dyDescent="0.25">
      <c r="A444" s="12" t="s">
        <v>911</v>
      </c>
      <c r="B444" s="12" t="s">
        <v>912</v>
      </c>
      <c r="C444" s="12" t="s">
        <v>542</v>
      </c>
      <c r="D444" s="12" t="s">
        <v>66</v>
      </c>
      <c r="E444" s="6" t="s">
        <v>75</v>
      </c>
      <c r="F444" s="12" t="s">
        <v>633</v>
      </c>
      <c r="G444" s="12" t="str">
        <f t="shared" si="617"/>
        <v>4th Quarter</v>
      </c>
      <c r="H444" s="12" t="str">
        <f t="shared" si="618"/>
        <v>4th Quarter</v>
      </c>
      <c r="I444" s="12" t="str">
        <f t="shared" si="619"/>
        <v>4th Quarter</v>
      </c>
      <c r="J444" s="12" t="s">
        <v>16</v>
      </c>
      <c r="K444" s="19">
        <f>+L444</f>
        <v>8107</v>
      </c>
      <c r="L444" s="19">
        <v>8107</v>
      </c>
      <c r="M444" s="19"/>
      <c r="N444" s="12"/>
    </row>
    <row r="445" spans="1:14" s="18" customFormat="1" ht="45" x14ac:dyDescent="0.25">
      <c r="A445" s="12" t="s">
        <v>885</v>
      </c>
      <c r="B445" s="12" t="s">
        <v>913</v>
      </c>
      <c r="C445" s="12" t="s">
        <v>452</v>
      </c>
      <c r="D445" s="12" t="s">
        <v>66</v>
      </c>
      <c r="E445" s="6" t="s">
        <v>75</v>
      </c>
      <c r="F445" s="12" t="s">
        <v>633</v>
      </c>
      <c r="G445" s="12" t="str">
        <f t="shared" si="617"/>
        <v>4th Quarter</v>
      </c>
      <c r="H445" s="12" t="str">
        <f t="shared" si="618"/>
        <v>4th Quarter</v>
      </c>
      <c r="I445" s="12" t="str">
        <f t="shared" si="619"/>
        <v>4th Quarter</v>
      </c>
      <c r="J445" s="12" t="s">
        <v>16</v>
      </c>
      <c r="K445" s="19">
        <f t="shared" ref="K445:K450" si="620">+L445</f>
        <v>45000</v>
      </c>
      <c r="L445" s="19">
        <v>45000</v>
      </c>
      <c r="M445" s="19"/>
      <c r="N445" s="12"/>
    </row>
    <row r="446" spans="1:14" s="18" customFormat="1" ht="75" x14ac:dyDescent="0.25">
      <c r="A446" s="12" t="s">
        <v>914</v>
      </c>
      <c r="B446" s="12" t="s">
        <v>915</v>
      </c>
      <c r="C446" s="12" t="s">
        <v>542</v>
      </c>
      <c r="D446" s="12" t="s">
        <v>66</v>
      </c>
      <c r="E446" s="6" t="s">
        <v>75</v>
      </c>
      <c r="F446" s="12" t="s">
        <v>633</v>
      </c>
      <c r="G446" s="12" t="str">
        <f t="shared" si="617"/>
        <v>4th Quarter</v>
      </c>
      <c r="H446" s="12" t="str">
        <f t="shared" si="618"/>
        <v>4th Quarter</v>
      </c>
      <c r="I446" s="12" t="str">
        <f t="shared" si="619"/>
        <v>4th Quarter</v>
      </c>
      <c r="J446" s="12" t="s">
        <v>16</v>
      </c>
      <c r="K446" s="19">
        <f t="shared" si="620"/>
        <v>40898.5</v>
      </c>
      <c r="L446" s="19">
        <v>40898.5</v>
      </c>
      <c r="M446" s="19"/>
      <c r="N446" s="12"/>
    </row>
    <row r="447" spans="1:14" s="18" customFormat="1" ht="75" x14ac:dyDescent="0.25">
      <c r="A447" s="12" t="s">
        <v>916</v>
      </c>
      <c r="B447" s="12" t="s">
        <v>917</v>
      </c>
      <c r="C447" s="12" t="s">
        <v>178</v>
      </c>
      <c r="D447" s="12" t="s">
        <v>66</v>
      </c>
      <c r="E447" s="6" t="s">
        <v>563</v>
      </c>
      <c r="F447" s="12" t="s">
        <v>633</v>
      </c>
      <c r="G447" s="12" t="str">
        <f t="shared" ref="G447:G451" si="621">+F447</f>
        <v>4th Quarter</v>
      </c>
      <c r="H447" s="12" t="str">
        <f t="shared" ref="H447:H451" si="622">+G447</f>
        <v>4th Quarter</v>
      </c>
      <c r="I447" s="12" t="str">
        <f t="shared" ref="I447:I451" si="623">+H447</f>
        <v>4th Quarter</v>
      </c>
      <c r="J447" s="12" t="s">
        <v>16</v>
      </c>
      <c r="K447" s="19">
        <f t="shared" si="620"/>
        <v>189200</v>
      </c>
      <c r="L447" s="19">
        <v>189200</v>
      </c>
      <c r="M447" s="19"/>
      <c r="N447" s="12"/>
    </row>
    <row r="448" spans="1:14" s="18" customFormat="1" ht="60" x14ac:dyDescent="0.25">
      <c r="A448" s="12" t="s">
        <v>918</v>
      </c>
      <c r="B448" s="12" t="s">
        <v>919</v>
      </c>
      <c r="C448" s="12" t="s">
        <v>178</v>
      </c>
      <c r="D448" s="12" t="s">
        <v>66</v>
      </c>
      <c r="E448" s="6" t="s">
        <v>563</v>
      </c>
      <c r="F448" s="12" t="s">
        <v>633</v>
      </c>
      <c r="G448" s="12" t="str">
        <f t="shared" si="621"/>
        <v>4th Quarter</v>
      </c>
      <c r="H448" s="12" t="str">
        <f t="shared" si="622"/>
        <v>4th Quarter</v>
      </c>
      <c r="I448" s="12" t="str">
        <f t="shared" si="623"/>
        <v>4th Quarter</v>
      </c>
      <c r="J448" s="12" t="s">
        <v>16</v>
      </c>
      <c r="K448" s="19">
        <f t="shared" si="620"/>
        <v>210600</v>
      </c>
      <c r="L448" s="19">
        <v>210600</v>
      </c>
      <c r="M448" s="19"/>
      <c r="N448" s="12"/>
    </row>
    <row r="449" spans="1:21" s="18" customFormat="1" ht="105" x14ac:dyDescent="0.25">
      <c r="A449" s="12" t="s">
        <v>920</v>
      </c>
      <c r="B449" s="12" t="s">
        <v>921</v>
      </c>
      <c r="C449" s="12" t="s">
        <v>178</v>
      </c>
      <c r="D449" s="12" t="s">
        <v>66</v>
      </c>
      <c r="E449" s="6" t="s">
        <v>75</v>
      </c>
      <c r="F449" s="12" t="s">
        <v>633</v>
      </c>
      <c r="G449" s="12" t="str">
        <f t="shared" si="621"/>
        <v>4th Quarter</v>
      </c>
      <c r="H449" s="12" t="str">
        <f t="shared" si="622"/>
        <v>4th Quarter</v>
      </c>
      <c r="I449" s="12" t="str">
        <f t="shared" si="623"/>
        <v>4th Quarter</v>
      </c>
      <c r="J449" s="12" t="s">
        <v>16</v>
      </c>
      <c r="K449" s="19">
        <f t="shared" si="620"/>
        <v>15169.75</v>
      </c>
      <c r="L449" s="19">
        <v>15169.75</v>
      </c>
      <c r="M449" s="19"/>
      <c r="N449" s="12"/>
    </row>
    <row r="450" spans="1:21" s="18" customFormat="1" ht="105" x14ac:dyDescent="0.25">
      <c r="A450" s="12" t="s">
        <v>922</v>
      </c>
      <c r="B450" s="12" t="s">
        <v>923</v>
      </c>
      <c r="C450" s="12" t="s">
        <v>178</v>
      </c>
      <c r="D450" s="12" t="s">
        <v>66</v>
      </c>
      <c r="E450" s="6" t="s">
        <v>563</v>
      </c>
      <c r="F450" s="12" t="s">
        <v>633</v>
      </c>
      <c r="G450" s="12" t="str">
        <f t="shared" si="621"/>
        <v>4th Quarter</v>
      </c>
      <c r="H450" s="12" t="str">
        <f t="shared" si="622"/>
        <v>4th Quarter</v>
      </c>
      <c r="I450" s="12" t="str">
        <f t="shared" si="623"/>
        <v>4th Quarter</v>
      </c>
      <c r="J450" s="12" t="s">
        <v>16</v>
      </c>
      <c r="K450" s="19">
        <f t="shared" si="620"/>
        <v>238800</v>
      </c>
      <c r="L450" s="19">
        <v>238800</v>
      </c>
      <c r="M450" s="19"/>
      <c r="N450" s="12"/>
    </row>
    <row r="451" spans="1:21" s="18" customFormat="1" ht="90" x14ac:dyDescent="0.25">
      <c r="A451" s="12" t="s">
        <v>924</v>
      </c>
      <c r="B451" s="12" t="s">
        <v>925</v>
      </c>
      <c r="C451" s="12" t="s">
        <v>19</v>
      </c>
      <c r="D451" s="12" t="s">
        <v>66</v>
      </c>
      <c r="E451" s="6" t="s">
        <v>122</v>
      </c>
      <c r="F451" s="12" t="s">
        <v>633</v>
      </c>
      <c r="G451" s="12" t="str">
        <f t="shared" si="621"/>
        <v>4th Quarter</v>
      </c>
      <c r="H451" s="12" t="str">
        <f t="shared" si="622"/>
        <v>4th Quarter</v>
      </c>
      <c r="I451" s="12" t="str">
        <f t="shared" si="623"/>
        <v>4th Quarter</v>
      </c>
      <c r="J451" s="12" t="s">
        <v>16</v>
      </c>
      <c r="K451" s="19">
        <f>+M451</f>
        <v>4900000</v>
      </c>
      <c r="L451" s="19"/>
      <c r="M451" s="19">
        <v>4900000</v>
      </c>
      <c r="N451" s="12"/>
    </row>
    <row r="452" spans="1:21" s="18" customFormat="1" ht="45" x14ac:dyDescent="0.25">
      <c r="A452" s="12" t="s">
        <v>926</v>
      </c>
      <c r="B452" s="12" t="s">
        <v>927</v>
      </c>
      <c r="C452" s="12" t="s">
        <v>178</v>
      </c>
      <c r="D452" s="12" t="s">
        <v>66</v>
      </c>
      <c r="E452" s="6" t="s">
        <v>563</v>
      </c>
      <c r="F452" s="12" t="s">
        <v>633</v>
      </c>
      <c r="G452" s="12" t="str">
        <f t="shared" ref="G452:G456" si="624">+F452</f>
        <v>4th Quarter</v>
      </c>
      <c r="H452" s="12" t="str">
        <f t="shared" ref="H452:H456" si="625">+G452</f>
        <v>4th Quarter</v>
      </c>
      <c r="I452" s="12" t="str">
        <f t="shared" ref="I452:I456" si="626">+H452</f>
        <v>4th Quarter</v>
      </c>
      <c r="J452" s="12" t="s">
        <v>16</v>
      </c>
      <c r="K452" s="19">
        <f>+L452</f>
        <v>409500</v>
      </c>
      <c r="L452" s="19">
        <v>409500</v>
      </c>
      <c r="M452" s="19"/>
      <c r="N452" s="12"/>
    </row>
    <row r="453" spans="1:21" s="18" customFormat="1" ht="45" x14ac:dyDescent="0.25">
      <c r="A453" s="12" t="s">
        <v>928</v>
      </c>
      <c r="B453" s="12" t="s">
        <v>929</v>
      </c>
      <c r="C453" s="12" t="s">
        <v>178</v>
      </c>
      <c r="D453" s="12" t="s">
        <v>66</v>
      </c>
      <c r="E453" s="6" t="s">
        <v>75</v>
      </c>
      <c r="F453" s="12" t="s">
        <v>633</v>
      </c>
      <c r="G453" s="12" t="str">
        <f t="shared" si="624"/>
        <v>4th Quarter</v>
      </c>
      <c r="H453" s="12" t="str">
        <f t="shared" si="625"/>
        <v>4th Quarter</v>
      </c>
      <c r="I453" s="12" t="str">
        <f t="shared" si="626"/>
        <v>4th Quarter</v>
      </c>
      <c r="J453" s="12" t="s">
        <v>16</v>
      </c>
      <c r="K453" s="19">
        <f t="shared" ref="K453:K458" si="627">+L453</f>
        <v>36580</v>
      </c>
      <c r="L453" s="19">
        <v>36580</v>
      </c>
      <c r="M453" s="19"/>
      <c r="N453" s="12"/>
    </row>
    <row r="454" spans="1:21" s="18" customFormat="1" ht="45" x14ac:dyDescent="0.25">
      <c r="A454" s="12" t="s">
        <v>930</v>
      </c>
      <c r="B454" s="12" t="s">
        <v>931</v>
      </c>
      <c r="C454" s="12" t="s">
        <v>178</v>
      </c>
      <c r="D454" s="12" t="s">
        <v>66</v>
      </c>
      <c r="E454" s="6" t="s">
        <v>563</v>
      </c>
      <c r="F454" s="12" t="s">
        <v>633</v>
      </c>
      <c r="G454" s="12" t="str">
        <f t="shared" si="624"/>
        <v>4th Quarter</v>
      </c>
      <c r="H454" s="12" t="str">
        <f t="shared" si="625"/>
        <v>4th Quarter</v>
      </c>
      <c r="I454" s="12" t="str">
        <f t="shared" si="626"/>
        <v>4th Quarter</v>
      </c>
      <c r="J454" s="12" t="s">
        <v>16</v>
      </c>
      <c r="K454" s="19">
        <f t="shared" si="627"/>
        <v>223040</v>
      </c>
      <c r="L454" s="19">
        <v>223040</v>
      </c>
      <c r="M454" s="19"/>
      <c r="N454" s="12"/>
    </row>
    <row r="455" spans="1:21" s="18" customFormat="1" ht="45" x14ac:dyDescent="0.25">
      <c r="A455" s="12" t="s">
        <v>932</v>
      </c>
      <c r="B455" s="12" t="s">
        <v>933</v>
      </c>
      <c r="C455" s="12" t="s">
        <v>388</v>
      </c>
      <c r="D455" s="12" t="s">
        <v>66</v>
      </c>
      <c r="E455" s="6" t="s">
        <v>122</v>
      </c>
      <c r="F455" s="12" t="s">
        <v>633</v>
      </c>
      <c r="G455" s="12" t="str">
        <f t="shared" si="624"/>
        <v>4th Quarter</v>
      </c>
      <c r="H455" s="12" t="str">
        <f t="shared" si="625"/>
        <v>4th Quarter</v>
      </c>
      <c r="I455" s="12" t="str">
        <f t="shared" si="626"/>
        <v>4th Quarter</v>
      </c>
      <c r="J455" s="12" t="s">
        <v>16</v>
      </c>
      <c r="K455" s="19">
        <f t="shared" si="627"/>
        <v>15000</v>
      </c>
      <c r="L455" s="19">
        <v>15000</v>
      </c>
      <c r="M455" s="19"/>
      <c r="N455" s="12"/>
    </row>
    <row r="456" spans="1:21" s="18" customFormat="1" ht="60" x14ac:dyDescent="0.25">
      <c r="A456" s="12" t="s">
        <v>936</v>
      </c>
      <c r="B456" s="12" t="s">
        <v>934</v>
      </c>
      <c r="C456" s="12" t="s">
        <v>178</v>
      </c>
      <c r="D456" s="12" t="s">
        <v>66</v>
      </c>
      <c r="E456" s="6" t="s">
        <v>563</v>
      </c>
      <c r="F456" s="12" t="s">
        <v>633</v>
      </c>
      <c r="G456" s="12" t="str">
        <f t="shared" si="624"/>
        <v>4th Quarter</v>
      </c>
      <c r="H456" s="12" t="str">
        <f t="shared" si="625"/>
        <v>4th Quarter</v>
      </c>
      <c r="I456" s="12" t="str">
        <f t="shared" si="626"/>
        <v>4th Quarter</v>
      </c>
      <c r="J456" s="12" t="s">
        <v>16</v>
      </c>
      <c r="K456" s="19">
        <f t="shared" si="627"/>
        <v>84000</v>
      </c>
      <c r="L456" s="19">
        <v>84000</v>
      </c>
      <c r="M456" s="19"/>
      <c r="N456" s="12"/>
    </row>
    <row r="457" spans="1:21" s="18" customFormat="1" ht="60" x14ac:dyDescent="0.25">
      <c r="A457" s="12" t="s">
        <v>937</v>
      </c>
      <c r="B457" s="12" t="s">
        <v>938</v>
      </c>
      <c r="C457" s="12" t="s">
        <v>935</v>
      </c>
      <c r="D457" s="12" t="s">
        <v>66</v>
      </c>
      <c r="E457" s="6" t="s">
        <v>75</v>
      </c>
      <c r="F457" s="12" t="s">
        <v>633</v>
      </c>
      <c r="G457" s="12" t="str">
        <f t="shared" ref="G457:G461" si="628">+F457</f>
        <v>4th Quarter</v>
      </c>
      <c r="H457" s="12" t="str">
        <f t="shared" ref="H457:H461" si="629">+G457</f>
        <v>4th Quarter</v>
      </c>
      <c r="I457" s="12" t="str">
        <f t="shared" ref="I457:I461" si="630">+H457</f>
        <v>4th Quarter</v>
      </c>
      <c r="J457" s="12" t="s">
        <v>16</v>
      </c>
      <c r="K457" s="19">
        <f t="shared" si="627"/>
        <v>16000</v>
      </c>
      <c r="L457" s="19">
        <v>16000</v>
      </c>
      <c r="M457" s="19"/>
      <c r="N457" s="12"/>
    </row>
    <row r="458" spans="1:21" s="18" customFormat="1" ht="90" x14ac:dyDescent="0.25">
      <c r="A458" s="12" t="s">
        <v>939</v>
      </c>
      <c r="B458" s="12" t="s">
        <v>940</v>
      </c>
      <c r="C458" s="12" t="s">
        <v>677</v>
      </c>
      <c r="D458" s="12" t="s">
        <v>66</v>
      </c>
      <c r="E458" s="6" t="s">
        <v>122</v>
      </c>
      <c r="F458" s="12" t="s">
        <v>633</v>
      </c>
      <c r="G458" s="12" t="str">
        <f t="shared" si="628"/>
        <v>4th Quarter</v>
      </c>
      <c r="H458" s="12" t="str">
        <f t="shared" si="629"/>
        <v>4th Quarter</v>
      </c>
      <c r="I458" s="12" t="str">
        <f t="shared" si="630"/>
        <v>4th Quarter</v>
      </c>
      <c r="J458" s="12" t="s">
        <v>16</v>
      </c>
      <c r="K458" s="19">
        <f t="shared" si="627"/>
        <v>2193750</v>
      </c>
      <c r="L458" s="19">
        <v>2193750</v>
      </c>
      <c r="M458" s="19"/>
      <c r="N458" s="12"/>
    </row>
    <row r="459" spans="1:21" s="18" customFormat="1" ht="75" x14ac:dyDescent="0.25">
      <c r="A459" s="12" t="s">
        <v>941</v>
      </c>
      <c r="B459" s="12" t="s">
        <v>942</v>
      </c>
      <c r="C459" s="12" t="s">
        <v>272</v>
      </c>
      <c r="D459" s="12" t="s">
        <v>66</v>
      </c>
      <c r="E459" s="6" t="s">
        <v>563</v>
      </c>
      <c r="F459" s="12" t="s">
        <v>633</v>
      </c>
      <c r="G459" s="12" t="str">
        <f t="shared" si="628"/>
        <v>4th Quarter</v>
      </c>
      <c r="H459" s="12" t="str">
        <f t="shared" si="629"/>
        <v>4th Quarter</v>
      </c>
      <c r="I459" s="12" t="str">
        <f t="shared" si="630"/>
        <v>4th Quarter</v>
      </c>
      <c r="J459" s="12" t="s">
        <v>16</v>
      </c>
      <c r="K459" s="19">
        <f>+M459</f>
        <v>466322.7</v>
      </c>
      <c r="L459" s="19"/>
      <c r="M459" s="19">
        <v>466322.7</v>
      </c>
      <c r="N459" s="12"/>
    </row>
    <row r="460" spans="1:21" s="18" customFormat="1" ht="45" x14ac:dyDescent="0.25">
      <c r="A460" s="12" t="s">
        <v>943</v>
      </c>
      <c r="B460" s="12" t="s">
        <v>944</v>
      </c>
      <c r="C460" s="12" t="s">
        <v>272</v>
      </c>
      <c r="D460" s="12" t="s">
        <v>66</v>
      </c>
      <c r="E460" s="6" t="s">
        <v>563</v>
      </c>
      <c r="F460" s="12" t="s">
        <v>633</v>
      </c>
      <c r="G460" s="12" t="str">
        <f t="shared" si="628"/>
        <v>4th Quarter</v>
      </c>
      <c r="H460" s="12" t="str">
        <f t="shared" si="629"/>
        <v>4th Quarter</v>
      </c>
      <c r="I460" s="12" t="str">
        <f t="shared" si="630"/>
        <v>4th Quarter</v>
      </c>
      <c r="J460" s="12" t="s">
        <v>16</v>
      </c>
      <c r="K460" s="19">
        <f>+L460</f>
        <v>149855.20000000001</v>
      </c>
      <c r="L460" s="19">
        <v>149855.20000000001</v>
      </c>
      <c r="M460" s="19"/>
      <c r="N460" s="12"/>
    </row>
    <row r="461" spans="1:21" s="18" customFormat="1" ht="105" x14ac:dyDescent="0.25">
      <c r="A461" s="12" t="s">
        <v>945</v>
      </c>
      <c r="B461" s="12" t="s">
        <v>946</v>
      </c>
      <c r="C461" s="12" t="s">
        <v>19</v>
      </c>
      <c r="D461" s="12" t="s">
        <v>66</v>
      </c>
      <c r="E461" s="6" t="s">
        <v>122</v>
      </c>
      <c r="F461" s="12" t="s">
        <v>633</v>
      </c>
      <c r="G461" s="12" t="str">
        <f t="shared" si="628"/>
        <v>4th Quarter</v>
      </c>
      <c r="H461" s="12" t="str">
        <f t="shared" si="629"/>
        <v>4th Quarter</v>
      </c>
      <c r="I461" s="12" t="str">
        <f t="shared" si="630"/>
        <v>4th Quarter</v>
      </c>
      <c r="J461" s="12" t="s">
        <v>16</v>
      </c>
      <c r="K461" s="19">
        <f>+L461</f>
        <v>3498651</v>
      </c>
      <c r="L461" s="19">
        <v>3498651</v>
      </c>
      <c r="M461" s="19"/>
      <c r="N461" s="12"/>
    </row>
    <row r="462" spans="1:21" s="18" customFormat="1" ht="105" x14ac:dyDescent="0.25">
      <c r="A462" s="12" t="s">
        <v>947</v>
      </c>
      <c r="B462" s="12" t="s">
        <v>948</v>
      </c>
      <c r="C462" s="12" t="s">
        <v>19</v>
      </c>
      <c r="D462" s="12" t="s">
        <v>66</v>
      </c>
      <c r="E462" s="6" t="s">
        <v>122</v>
      </c>
      <c r="F462" s="12" t="s">
        <v>633</v>
      </c>
      <c r="G462" s="12" t="str">
        <f t="shared" ref="G462:G463" si="631">+F462</f>
        <v>4th Quarter</v>
      </c>
      <c r="H462" s="12" t="str">
        <f t="shared" ref="H462:H463" si="632">+G462</f>
        <v>4th Quarter</v>
      </c>
      <c r="I462" s="12" t="str">
        <f t="shared" ref="I462:I463" si="633">+H462</f>
        <v>4th Quarter</v>
      </c>
      <c r="J462" s="12" t="s">
        <v>16</v>
      </c>
      <c r="K462" s="19">
        <f>+L462</f>
        <v>3544528</v>
      </c>
      <c r="L462" s="19">
        <v>3544528</v>
      </c>
      <c r="M462" s="19"/>
      <c r="N462" s="12"/>
    </row>
    <row r="463" spans="1:21" s="18" customFormat="1" ht="90" x14ac:dyDescent="0.25">
      <c r="A463" s="12" t="s">
        <v>949</v>
      </c>
      <c r="B463" s="12" t="s">
        <v>950</v>
      </c>
      <c r="C463" s="12" t="s">
        <v>19</v>
      </c>
      <c r="D463" s="12" t="s">
        <v>66</v>
      </c>
      <c r="E463" s="6" t="s">
        <v>122</v>
      </c>
      <c r="F463" s="12" t="s">
        <v>633</v>
      </c>
      <c r="G463" s="12" t="str">
        <f t="shared" si="631"/>
        <v>4th Quarter</v>
      </c>
      <c r="H463" s="12" t="str">
        <f t="shared" si="632"/>
        <v>4th Quarter</v>
      </c>
      <c r="I463" s="12" t="str">
        <f t="shared" si="633"/>
        <v>4th Quarter</v>
      </c>
      <c r="J463" s="12" t="s">
        <v>16</v>
      </c>
      <c r="K463" s="19">
        <f>+L463</f>
        <v>3332214</v>
      </c>
      <c r="L463" s="19">
        <v>3332214</v>
      </c>
      <c r="M463" s="19"/>
      <c r="N463" s="12"/>
    </row>
    <row r="464" spans="1:21" ht="15.75" customHeight="1" thickBot="1" x14ac:dyDescent="0.3">
      <c r="A464" s="20"/>
      <c r="B464" s="21"/>
      <c r="C464" s="22"/>
      <c r="D464" s="22"/>
      <c r="E464" s="22"/>
      <c r="F464" s="22"/>
      <c r="G464" s="22"/>
      <c r="H464" s="22"/>
      <c r="I464" s="21" t="s">
        <v>20</v>
      </c>
      <c r="J464" s="21"/>
      <c r="K464" s="23">
        <f>SUM(K10:K463)</f>
        <v>2131926396.51</v>
      </c>
      <c r="L464" s="23">
        <f>SUM(L10:L463)</f>
        <v>883566490.0999999</v>
      </c>
      <c r="M464" s="24">
        <f>SUM(M10:M463)</f>
        <v>1248359906.4099998</v>
      </c>
      <c r="N464" s="25"/>
      <c r="U464" s="34"/>
    </row>
    <row r="465" spans="1:14" ht="177.75" customHeight="1" x14ac:dyDescent="0.25">
      <c r="A465" s="26"/>
      <c r="B465" s="26"/>
      <c r="C465" s="27"/>
      <c r="D465" s="27"/>
      <c r="E465" s="27"/>
      <c r="F465" s="27"/>
      <c r="G465" s="27"/>
      <c r="H465" s="27"/>
      <c r="I465" s="26"/>
      <c r="J465" s="26"/>
      <c r="K465" s="28" t="s">
        <v>64</v>
      </c>
      <c r="L465" s="28" t="s">
        <v>36</v>
      </c>
      <c r="M465" s="28"/>
      <c r="N465" s="26"/>
    </row>
    <row r="466" spans="1:14" ht="15" x14ac:dyDescent="0.25">
      <c r="A466" s="26"/>
      <c r="B466" s="29" t="s">
        <v>24</v>
      </c>
      <c r="C466" s="30"/>
      <c r="D466" s="30"/>
      <c r="E466" s="42" t="s">
        <v>21</v>
      </c>
      <c r="F466" s="42"/>
      <c r="G466" s="42"/>
      <c r="H466" s="30"/>
      <c r="I466" s="29"/>
      <c r="J466" s="29"/>
      <c r="K466" s="31" t="s">
        <v>22</v>
      </c>
      <c r="L466" s="31"/>
      <c r="M466" s="31"/>
      <c r="N466" s="29"/>
    </row>
    <row r="467" spans="1:14" ht="15" x14ac:dyDescent="0.25">
      <c r="A467" s="29"/>
      <c r="B467" s="29"/>
      <c r="C467" s="30"/>
      <c r="D467" s="30"/>
      <c r="E467" s="42"/>
      <c r="F467" s="42"/>
      <c r="G467" s="30"/>
      <c r="H467" s="30"/>
      <c r="I467" s="29"/>
      <c r="J467" s="29"/>
      <c r="K467" s="31"/>
      <c r="L467" s="31"/>
      <c r="M467" s="31"/>
      <c r="N467" s="29"/>
    </row>
    <row r="468" spans="1:14" ht="15" x14ac:dyDescent="0.25">
      <c r="A468" s="29"/>
      <c r="B468" s="29"/>
      <c r="C468" s="30"/>
      <c r="D468" s="30"/>
      <c r="E468" s="30"/>
      <c r="F468" s="30"/>
      <c r="G468" s="30"/>
      <c r="H468" s="30"/>
      <c r="I468" s="29"/>
      <c r="J468" s="29"/>
      <c r="K468" s="31"/>
      <c r="L468" s="31"/>
      <c r="M468" s="31"/>
      <c r="N468" s="29"/>
    </row>
    <row r="469" spans="1:14" ht="15" x14ac:dyDescent="0.25">
      <c r="A469" s="29"/>
      <c r="B469" s="29"/>
      <c r="C469" s="30"/>
      <c r="D469" s="30"/>
      <c r="E469" s="30"/>
      <c r="F469" s="30"/>
      <c r="G469" s="30"/>
      <c r="H469" s="30"/>
      <c r="I469" s="29"/>
      <c r="J469" s="29"/>
      <c r="K469" s="31"/>
      <c r="L469" s="31"/>
      <c r="M469" s="31"/>
      <c r="N469" s="29"/>
    </row>
    <row r="470" spans="1:14" ht="15" x14ac:dyDescent="0.25">
      <c r="A470" s="29"/>
      <c r="B470" s="29"/>
      <c r="C470" s="30"/>
      <c r="D470" s="30"/>
      <c r="E470" s="30"/>
      <c r="F470" s="30"/>
      <c r="G470" s="30"/>
      <c r="H470" s="30"/>
      <c r="I470" s="29"/>
      <c r="J470" s="29"/>
      <c r="K470" s="31"/>
      <c r="L470" s="31"/>
      <c r="M470" s="31"/>
      <c r="N470" s="29"/>
    </row>
    <row r="471" spans="1:14" ht="15.75" customHeight="1" x14ac:dyDescent="0.25">
      <c r="A471" s="29"/>
      <c r="B471" s="43" t="s">
        <v>28</v>
      </c>
      <c r="C471" s="43"/>
      <c r="D471" s="32"/>
      <c r="E471" s="44" t="s">
        <v>27</v>
      </c>
      <c r="F471" s="44"/>
      <c r="G471" s="44"/>
      <c r="H471" s="44"/>
      <c r="I471" s="44"/>
      <c r="J471" s="29"/>
      <c r="K471" s="49" t="s">
        <v>383</v>
      </c>
      <c r="L471" s="49"/>
      <c r="M471" s="49"/>
      <c r="N471" s="29"/>
    </row>
    <row r="472" spans="1:14" ht="15" x14ac:dyDescent="0.25">
      <c r="A472" s="29"/>
      <c r="B472" s="41" t="s">
        <v>29</v>
      </c>
      <c r="C472" s="41"/>
      <c r="D472" s="29"/>
      <c r="E472" s="41" t="s">
        <v>23</v>
      </c>
      <c r="F472" s="41"/>
      <c r="G472" s="41"/>
      <c r="H472" s="41"/>
      <c r="I472" s="41"/>
      <c r="J472" s="29"/>
      <c r="K472" s="50" t="s">
        <v>384</v>
      </c>
      <c r="L472" s="50"/>
      <c r="M472" s="50"/>
      <c r="N472" s="29"/>
    </row>
    <row r="473" spans="1:14" ht="15" x14ac:dyDescent="0.25">
      <c r="A473" s="29"/>
      <c r="B473" s="41"/>
      <c r="C473" s="41"/>
      <c r="D473" s="29"/>
      <c r="E473" s="42"/>
      <c r="F473" s="42"/>
      <c r="G473" s="30"/>
      <c r="H473" s="41"/>
      <c r="I473" s="41"/>
      <c r="J473" s="29"/>
      <c r="K473" s="31"/>
      <c r="L473" s="31"/>
      <c r="M473" s="31"/>
      <c r="N473" s="29"/>
    </row>
    <row r="474" spans="1:14" ht="15" x14ac:dyDescent="0.25">
      <c r="A474" s="29"/>
      <c r="B474" s="41"/>
      <c r="C474" s="41"/>
      <c r="D474" s="29"/>
      <c r="E474" s="42"/>
      <c r="F474" s="42"/>
      <c r="G474" s="30"/>
      <c r="H474" s="41"/>
      <c r="I474" s="41"/>
      <c r="J474" s="29"/>
      <c r="K474" s="31"/>
      <c r="L474" s="31"/>
      <c r="M474" s="31"/>
      <c r="N474" s="29"/>
    </row>
    <row r="475" spans="1:14" ht="15" x14ac:dyDescent="0.25">
      <c r="A475" s="29"/>
      <c r="B475" s="41"/>
      <c r="C475" s="41"/>
      <c r="D475" s="29"/>
      <c r="E475" s="42"/>
      <c r="F475" s="42"/>
      <c r="G475" s="30"/>
      <c r="H475" s="41"/>
      <c r="I475" s="41"/>
      <c r="J475" s="29"/>
      <c r="K475" s="31"/>
      <c r="L475" s="31"/>
      <c r="M475" s="31"/>
      <c r="N475" s="29"/>
    </row>
    <row r="479" spans="1:14" x14ac:dyDescent="0.25">
      <c r="K479" s="33"/>
      <c r="L479" s="33"/>
    </row>
  </sheetData>
  <sheetProtection selectLockedCells="1" selectUnlockedCells="1"/>
  <mergeCells count="67">
    <mergeCell ref="A169:N169"/>
    <mergeCell ref="A172:N172"/>
    <mergeCell ref="A198:N198"/>
    <mergeCell ref="A106:N106"/>
    <mergeCell ref="A129:N129"/>
    <mergeCell ref="A122:N122"/>
    <mergeCell ref="A88:N88"/>
    <mergeCell ref="A42:N42"/>
    <mergeCell ref="A85:N85"/>
    <mergeCell ref="A131:N131"/>
    <mergeCell ref="A152:N152"/>
    <mergeCell ref="A90:N90"/>
    <mergeCell ref="A102:N102"/>
    <mergeCell ref="A149:N149"/>
    <mergeCell ref="A136:N136"/>
    <mergeCell ref="A65:N65"/>
    <mergeCell ref="A69:N69"/>
    <mergeCell ref="K471:M471"/>
    <mergeCell ref="K472:M472"/>
    <mergeCell ref="A204:N204"/>
    <mergeCell ref="A240:N240"/>
    <mergeCell ref="A252:N252"/>
    <mergeCell ref="A206:N206"/>
    <mergeCell ref="A233:N233"/>
    <mergeCell ref="A260:N260"/>
    <mergeCell ref="A9:N9"/>
    <mergeCell ref="A39:N39"/>
    <mergeCell ref="A47:N47"/>
    <mergeCell ref="A74:N74"/>
    <mergeCell ref="A83:N83"/>
    <mergeCell ref="A11:N11"/>
    <mergeCell ref="A35:N35"/>
    <mergeCell ref="A13:N13"/>
    <mergeCell ref="A33:N33"/>
    <mergeCell ref="A37:N37"/>
    <mergeCell ref="A21:N21"/>
    <mergeCell ref="A15:N15"/>
    <mergeCell ref="A30:N30"/>
    <mergeCell ref="A19:N19"/>
    <mergeCell ref="A17:N17"/>
    <mergeCell ref="A57:N57"/>
    <mergeCell ref="B475:C475"/>
    <mergeCell ref="E475:F475"/>
    <mergeCell ref="H475:I475"/>
    <mergeCell ref="E467:F467"/>
    <mergeCell ref="E466:G466"/>
    <mergeCell ref="B473:C473"/>
    <mergeCell ref="E473:F473"/>
    <mergeCell ref="H473:I473"/>
    <mergeCell ref="B474:C474"/>
    <mergeCell ref="E474:F474"/>
    <mergeCell ref="H474:I474"/>
    <mergeCell ref="B471:C471"/>
    <mergeCell ref="B472:C472"/>
    <mergeCell ref="E471:I471"/>
    <mergeCell ref="E472:I472"/>
    <mergeCell ref="A1:N1"/>
    <mergeCell ref="A7:A8"/>
    <mergeCell ref="B7:B8"/>
    <mergeCell ref="C7:C8"/>
    <mergeCell ref="E7:E8"/>
    <mergeCell ref="F7:I7"/>
    <mergeCell ref="J7:J8"/>
    <mergeCell ref="N7:N8"/>
    <mergeCell ref="D7:D8"/>
    <mergeCell ref="K7:M7"/>
    <mergeCell ref="D3:E3"/>
  </mergeCells>
  <conditionalFormatting sqref="A123:A128">
    <cfRule type="colorScale" priority="35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14:E14 A86:E87 E261:E463">
    <cfRule type="expression" dxfId="64" priority="157" stopIfTrue="1">
      <formula>LEN(TRIM(A14))=0</formula>
    </cfRule>
  </conditionalFormatting>
  <conditionalFormatting sqref="A18:E18">
    <cfRule type="expression" dxfId="63" priority="107" stopIfTrue="1">
      <formula>LEN(TRIM(A18))=0</formula>
    </cfRule>
  </conditionalFormatting>
  <conditionalFormatting sqref="A20:E20">
    <cfRule type="expression" dxfId="62" priority="103" stopIfTrue="1">
      <formula>LEN(TRIM(A20))=0</formula>
    </cfRule>
  </conditionalFormatting>
  <conditionalFormatting sqref="A22:E29">
    <cfRule type="expression" dxfId="61" priority="18" stopIfTrue="1">
      <formula>LEN(TRIM(A22))=0</formula>
    </cfRule>
  </conditionalFormatting>
  <conditionalFormatting sqref="A36:E36">
    <cfRule type="expression" dxfId="60" priority="24" stopIfTrue="1">
      <formula>LEN(TRIM(A36))=0</formula>
    </cfRule>
  </conditionalFormatting>
  <conditionalFormatting sqref="A89:E89">
    <cfRule type="expression" dxfId="59" priority="60" stopIfTrue="1">
      <formula>LEN(TRIM(A89))=0</formula>
    </cfRule>
  </conditionalFormatting>
  <conditionalFormatting sqref="A91:E101">
    <cfRule type="expression" dxfId="58" priority="58" stopIfTrue="1">
      <formula>LEN(TRIM(A91))=0</formula>
    </cfRule>
  </conditionalFormatting>
  <conditionalFormatting sqref="A103:E105">
    <cfRule type="expression" dxfId="57" priority="57" stopIfTrue="1">
      <formula>LEN(TRIM(A103))=0</formula>
    </cfRule>
  </conditionalFormatting>
  <conditionalFormatting sqref="A123:E128">
    <cfRule type="expression" dxfId="56" priority="40" stopIfTrue="1">
      <formula>LEN(TRIM(A123))=0</formula>
    </cfRule>
  </conditionalFormatting>
  <conditionalFormatting sqref="A130:E130">
    <cfRule type="expression" dxfId="55" priority="33" stopIfTrue="1">
      <formula>LEN(TRIM(A130))=0</formula>
    </cfRule>
  </conditionalFormatting>
  <conditionalFormatting sqref="A132:E135">
    <cfRule type="expression" dxfId="54" priority="32" stopIfTrue="1">
      <formula>LEN(TRIM(A132))=0</formula>
    </cfRule>
  </conditionalFormatting>
  <conditionalFormatting sqref="A137:E147">
    <cfRule type="expression" dxfId="53" priority="25" stopIfTrue="1">
      <formula>LEN(TRIM(A137))=0</formula>
    </cfRule>
  </conditionalFormatting>
  <conditionalFormatting sqref="B10:E10">
    <cfRule type="expression" dxfId="52" priority="152" stopIfTrue="1">
      <formula>LEN(TRIM(B10))=0</formula>
    </cfRule>
  </conditionalFormatting>
  <conditionalFormatting sqref="B12:E12">
    <cfRule type="expression" dxfId="51" priority="151" stopIfTrue="1">
      <formula>LEN(TRIM(B12))=0</formula>
    </cfRule>
  </conditionalFormatting>
  <conditionalFormatting sqref="B31:E32">
    <cfRule type="expression" dxfId="50" priority="15" stopIfTrue="1">
      <formula>LEN(TRIM(B31))=0</formula>
    </cfRule>
  </conditionalFormatting>
  <conditionalFormatting sqref="B38:E38">
    <cfRule type="expression" dxfId="49" priority="42" stopIfTrue="1">
      <formula>LEN(TRIM(B38))=0</formula>
    </cfRule>
  </conditionalFormatting>
  <conditionalFormatting sqref="B43:E46">
    <cfRule type="expression" dxfId="48" priority="81" stopIfTrue="1">
      <formula>LEN(TRIM(B43))=0</formula>
    </cfRule>
  </conditionalFormatting>
  <conditionalFormatting sqref="B48:E56 B58:E64 B66:E68 B70:E73">
    <cfRule type="expression" dxfId="47" priority="80" stopIfTrue="1">
      <formula>LEN(TRIM(B48))=0</formula>
    </cfRule>
  </conditionalFormatting>
  <conditionalFormatting sqref="B75:E82">
    <cfRule type="expression" dxfId="46" priority="72" stopIfTrue="1">
      <formula>LEN(TRIM(B75))=0</formula>
    </cfRule>
  </conditionalFormatting>
  <conditionalFormatting sqref="B84:E84">
    <cfRule type="expression" dxfId="45" priority="71" stopIfTrue="1">
      <formula>LEN(TRIM(B84))=0</formula>
    </cfRule>
  </conditionalFormatting>
  <conditionalFormatting sqref="C107:C121">
    <cfRule type="expression" dxfId="44" priority="290" stopIfTrue="1">
      <formula>LEN(TRIM(C107))=0</formula>
    </cfRule>
  </conditionalFormatting>
  <conditionalFormatting sqref="D107:D109">
    <cfRule type="expression" dxfId="43" priority="155" stopIfTrue="1">
      <formula>LEN(TRIM(D107))=0</formula>
    </cfRule>
  </conditionalFormatting>
  <conditionalFormatting sqref="E107:E121">
    <cfRule type="expression" dxfId="42" priority="46" stopIfTrue="1">
      <formula>LEN(TRIM(E107))=0</formula>
    </cfRule>
  </conditionalFormatting>
  <conditionalFormatting sqref="E155">
    <cfRule type="expression" dxfId="41" priority="17" stopIfTrue="1">
      <formula>LEN(TRIM(E155))=0</formula>
    </cfRule>
  </conditionalFormatting>
  <conditionalFormatting sqref="E157:E158">
    <cfRule type="expression" dxfId="40" priority="16" stopIfTrue="1">
      <formula>LEN(TRIM(E157))=0</formula>
    </cfRule>
  </conditionalFormatting>
  <conditionalFormatting sqref="E170:E171">
    <cfRule type="expression" dxfId="39" priority="14" stopIfTrue="1">
      <formula>LEN(TRIM(E170))=0</formula>
    </cfRule>
  </conditionalFormatting>
  <conditionalFormatting sqref="E173:E196">
    <cfRule type="expression" dxfId="38" priority="13" stopIfTrue="1">
      <formula>LEN(TRIM(E173))=0</formula>
    </cfRule>
  </conditionalFormatting>
  <conditionalFormatting sqref="E199">
    <cfRule type="expression" dxfId="37" priority="12" stopIfTrue="1">
      <formula>LEN(TRIM(E199))=0</formula>
    </cfRule>
  </conditionalFormatting>
  <conditionalFormatting sqref="E208:E210">
    <cfRule type="expression" dxfId="36" priority="11" stopIfTrue="1">
      <formula>LEN(TRIM(E208))=0</formula>
    </cfRule>
  </conditionalFormatting>
  <conditionalFormatting sqref="E213">
    <cfRule type="expression" dxfId="35" priority="10" stopIfTrue="1">
      <formula>LEN(TRIM(E213))=0</formula>
    </cfRule>
  </conditionalFormatting>
  <conditionalFormatting sqref="E218:E219">
    <cfRule type="expression" dxfId="34" priority="9" stopIfTrue="1">
      <formula>LEN(TRIM(E218))=0</formula>
    </cfRule>
  </conditionalFormatting>
  <conditionalFormatting sqref="E223">
    <cfRule type="expression" dxfId="33" priority="8" stopIfTrue="1">
      <formula>LEN(TRIM(E223))=0</formula>
    </cfRule>
  </conditionalFormatting>
  <conditionalFormatting sqref="E226">
    <cfRule type="expression" dxfId="32" priority="7" stopIfTrue="1">
      <formula>LEN(TRIM(E226))=0</formula>
    </cfRule>
  </conditionalFormatting>
  <conditionalFormatting sqref="E232">
    <cfRule type="expression" dxfId="31" priority="6" stopIfTrue="1">
      <formula>LEN(TRIM(E232))=0</formula>
    </cfRule>
  </conditionalFormatting>
  <conditionalFormatting sqref="E234:E239">
    <cfRule type="expression" dxfId="30" priority="5" stopIfTrue="1">
      <formula>LEN(TRIM(E234))=0</formula>
    </cfRule>
  </conditionalFormatting>
  <conditionalFormatting sqref="E243">
    <cfRule type="expression" dxfId="29" priority="4" stopIfTrue="1">
      <formula>LEN(TRIM(E243))=0</formula>
    </cfRule>
  </conditionalFormatting>
  <conditionalFormatting sqref="E253:E255 E257:E259">
    <cfRule type="expression" dxfId="28" priority="3" stopIfTrue="1">
      <formula>LEN(TRIM(E253))=0</formula>
    </cfRule>
  </conditionalFormatting>
  <conditionalFormatting sqref="F10:I10">
    <cfRule type="cellIs" dxfId="27" priority="174" stopIfTrue="1" operator="equal">
      <formula>"Indicate Date"</formula>
    </cfRule>
  </conditionalFormatting>
  <conditionalFormatting sqref="F12:I12">
    <cfRule type="cellIs" dxfId="26" priority="169" stopIfTrue="1" operator="equal">
      <formula>"Indicate Date"</formula>
    </cfRule>
  </conditionalFormatting>
  <conditionalFormatting sqref="F14:I14">
    <cfRule type="cellIs" dxfId="25" priority="162" stopIfTrue="1" operator="equal">
      <formula>"Indicate Date"</formula>
    </cfRule>
  </conditionalFormatting>
  <conditionalFormatting sqref="F18:I18">
    <cfRule type="cellIs" dxfId="24" priority="114" stopIfTrue="1" operator="equal">
      <formula>"Indicate Date"</formula>
    </cfRule>
  </conditionalFormatting>
  <conditionalFormatting sqref="F20:I20">
    <cfRule type="cellIs" dxfId="23" priority="105" stopIfTrue="1" operator="equal">
      <formula>"Indicate Date"</formula>
    </cfRule>
  </conditionalFormatting>
  <conditionalFormatting sqref="F22:I29 F34:I34 F36:I36 F38:I38 F40:I41 F48:I56 F58:I64 F66:I68 F70:I73 F75:I82 F84:I84 F86:I87 F89:I89 F91:I101 F103:I105 F123:I128 F130:I130 F132:I135 F137:I147">
    <cfRule type="cellIs" dxfId="22" priority="354" stopIfTrue="1" operator="equal">
      <formula>"Indicate Date"</formula>
    </cfRule>
  </conditionalFormatting>
  <conditionalFormatting sqref="F31:I32">
    <cfRule type="cellIs" dxfId="21" priority="82" stopIfTrue="1" operator="equal">
      <formula>"Indicate Date"</formula>
    </cfRule>
  </conditionalFormatting>
  <conditionalFormatting sqref="F43:I46">
    <cfRule type="cellIs" dxfId="20" priority="91" stopIfTrue="1" operator="equal">
      <formula>"Indicate Date"</formula>
    </cfRule>
  </conditionalFormatting>
  <conditionalFormatting sqref="F107:I109">
    <cfRule type="cellIs" dxfId="19" priority="56" stopIfTrue="1" operator="equal">
      <formula>"Indicate Date"</formula>
    </cfRule>
  </conditionalFormatting>
  <conditionalFormatting sqref="J86:J87">
    <cfRule type="expression" dxfId="18" priority="69" stopIfTrue="1">
      <formula>LEN(TRIM(J86))=0</formula>
    </cfRule>
  </conditionalFormatting>
  <conditionalFormatting sqref="J14:K14">
    <cfRule type="expression" dxfId="17" priority="163" stopIfTrue="1">
      <formula>LEN(TRIM(J14))=0</formula>
    </cfRule>
  </conditionalFormatting>
  <conditionalFormatting sqref="J20:K20">
    <cfRule type="expression" dxfId="16" priority="106" stopIfTrue="1">
      <formula>LEN(TRIM(J20))=0</formula>
    </cfRule>
  </conditionalFormatting>
  <conditionalFormatting sqref="J34:K34 J38:L38">
    <cfRule type="expression" dxfId="15" priority="102" stopIfTrue="1">
      <formula>LEN(TRIM(J34))=0</formula>
    </cfRule>
  </conditionalFormatting>
  <conditionalFormatting sqref="J91:K101">
    <cfRule type="expression" dxfId="14" priority="309" stopIfTrue="1">
      <formula>LEN(TRIM(J91))=0</formula>
    </cfRule>
  </conditionalFormatting>
  <conditionalFormatting sqref="J10:L10">
    <cfRule type="expression" dxfId="13" priority="177" stopIfTrue="1">
      <formula>LEN(TRIM(J10))=0</formula>
    </cfRule>
  </conditionalFormatting>
  <conditionalFormatting sqref="J12:L12">
    <cfRule type="expression" dxfId="12" priority="170" stopIfTrue="1">
      <formula>LEN(TRIM(J12))=0</formula>
    </cfRule>
  </conditionalFormatting>
  <conditionalFormatting sqref="J16:L16">
    <cfRule type="expression" dxfId="11" priority="158" stopIfTrue="1">
      <formula>LEN(TRIM(J16))=0</formula>
    </cfRule>
  </conditionalFormatting>
  <conditionalFormatting sqref="J18:L18">
    <cfRule type="expression" dxfId="10" priority="112" stopIfTrue="1">
      <formula>LEN(TRIM(J18))=0</formula>
    </cfRule>
  </conditionalFormatting>
  <conditionalFormatting sqref="J22:L29 B34:E34 J36:K36 B40:E41 J40:L41 J84:L84 J89 L89 L91:L92 J103:K105 A107:B109 A110:A121 K110:K121 J123:J128 J130:L130 J132:L135 J137:K147">
    <cfRule type="expression" dxfId="9" priority="357" stopIfTrue="1">
      <formula>LEN(TRIM(A22))=0</formula>
    </cfRule>
  </conditionalFormatting>
  <conditionalFormatting sqref="J31:L31 J32:K32">
    <cfRule type="expression" dxfId="8" priority="87" stopIfTrue="1">
      <formula>LEN(TRIM(J31))=0</formula>
    </cfRule>
  </conditionalFormatting>
  <conditionalFormatting sqref="J43:L43 J44:K46">
    <cfRule type="expression" dxfId="7" priority="96" stopIfTrue="1">
      <formula>LEN(TRIM(J43))=0</formula>
    </cfRule>
  </conditionalFormatting>
  <conditionalFormatting sqref="J48:L56 J58:L64 J66:L68 J70:L73">
    <cfRule type="expression" dxfId="6" priority="77" stopIfTrue="1">
      <formula>LEN(TRIM(J48))=0</formula>
    </cfRule>
  </conditionalFormatting>
  <conditionalFormatting sqref="J75:L82">
    <cfRule type="expression" dxfId="5" priority="333" stopIfTrue="1">
      <formula>LEN(TRIM(J75))=0</formula>
    </cfRule>
  </conditionalFormatting>
  <conditionalFormatting sqref="J107:L109">
    <cfRule type="expression" dxfId="4" priority="289" stopIfTrue="1">
      <formula>LEN(TRIM(J107))=0</formula>
    </cfRule>
  </conditionalFormatting>
  <conditionalFormatting sqref="K86:K87 K89">
    <cfRule type="cellIs" dxfId="3" priority="337" stopIfTrue="1" operator="equal">
      <formula>0</formula>
    </cfRule>
  </conditionalFormatting>
  <conditionalFormatting sqref="K123:L128">
    <cfRule type="cellIs" dxfId="2" priority="281" stopIfTrue="1" operator="equal">
      <formula>0</formula>
    </cfRule>
  </conditionalFormatting>
  <conditionalFormatting sqref="L86">
    <cfRule type="cellIs" dxfId="1" priority="317" stopIfTrue="1" operator="equal">
      <formula>0</formula>
    </cfRule>
  </conditionalFormatting>
  <conditionalFormatting sqref="L87">
    <cfRule type="expression" dxfId="0" priority="321" stopIfTrue="1">
      <formula>LEN(TRIM(L87))=0</formula>
    </cfRule>
  </conditionalFormatting>
  <printOptions horizontalCentered="1"/>
  <pageMargins left="0.11811023622047245" right="0.11811023622047245" top="0.23622047244094491" bottom="0.39370078740157483" header="7.874015748031496E-2" footer="7.874015748031496E-2"/>
  <pageSetup paperSize="121" scale="50" orientation="landscape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000-000000000000}">
          <x14:formula1>
            <xm:f>'https://d.docs.live.net/Users/BAC/Desktop/2022/2023 V2/[APP_2023 (ITEMIZE) UPDATED.xlsx]data_validation'!#REF!</xm:f>
          </x14:formula1>
          <xm:sqref>J89</xm:sqref>
        </x14:dataValidation>
        <x14:dataValidation type="list" allowBlank="1" showErrorMessage="1" xr:uid="{00000000-0002-0000-0000-000001000000}">
          <x14:formula1>
            <xm:f>'https://d.docs.live.net/Users/BAC/Desktop/2022/2023 V2/[APP_2023 (ITEMIZE) UPDATED.xlsx]data_validation'!#REF!</xm:f>
          </x14:formula1>
          <xm:sqref>J16 J10:J14 E47:E49 E74:E75 E78 E81:E83 E24:E27 E85:E89 E39:E43 E34 E29 E32 J18:J35 J37:J56 J58:J64 J66:J88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PPMP</vt:lpstr>
      <vt:lpstr>PPMP!Print_Titles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</dc:creator>
  <cp:lastModifiedBy>ASPIRE 4</cp:lastModifiedBy>
  <cp:lastPrinted>2025-01-27T03:03:47Z</cp:lastPrinted>
  <dcterms:created xsi:type="dcterms:W3CDTF">2023-01-10T17:28:33Z</dcterms:created>
  <dcterms:modified xsi:type="dcterms:W3CDTF">2026-02-11T00:26:58Z</dcterms:modified>
</cp:coreProperties>
</file>