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mc:AlternateContent xmlns:mc="http://schemas.openxmlformats.org/markup-compatibility/2006">
    <mc:Choice Requires="x15">
      <x15ac:absPath xmlns:x15ac="http://schemas.microsoft.com/office/spreadsheetml/2010/11/ac" url="D:\$PLANNING_SHE\FDPP - FULL DISCLOSURE POLICY PORTAL\2025\Annual Documents 2025\"/>
    </mc:Choice>
  </mc:AlternateContent>
  <xr:revisionPtr revIDLastSave="0" documentId="13_ncr:1_{792B9A70-D6F9-4F8B-9D65-2F430351FE91}" xr6:coauthVersionLast="47" xr6:coauthVersionMax="47" xr10:uidLastSave="{00000000-0000-0000-0000-000000000000}"/>
  <bookViews>
    <workbookView xWindow="2535" yWindow="2265" windowWidth="14190" windowHeight="12765" xr2:uid="{00000000-000D-0000-FFFF-FFFF00000000}"/>
  </bookViews>
  <sheets>
    <sheet name="Form 5 - AGDAR" sheetId="1" r:id="rId1"/>
    <sheet name="FDPP LICENSE" sheetId="2" state="veryHidden" r:id="rId2"/>
  </sheets>
  <definedNames>
    <definedName name="_xlnm.Print_Area" localSheetId="0">'Form 5 - AGDAR'!$A$1:$I$66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8" i="1" l="1"/>
  <c r="G58" i="1"/>
  <c r="I57" i="1"/>
  <c r="I56" i="1"/>
  <c r="I55" i="1"/>
  <c r="I54" i="1"/>
  <c r="I53" i="1"/>
  <c r="I52" i="1"/>
  <c r="H48" i="1"/>
  <c r="G48" i="1"/>
  <c r="I47" i="1"/>
  <c r="I46" i="1"/>
  <c r="I45" i="1"/>
  <c r="I44" i="1"/>
  <c r="I43" i="1"/>
  <c r="I42" i="1"/>
  <c r="I41" i="1"/>
  <c r="I39" i="1"/>
  <c r="H36" i="1"/>
  <c r="G36" i="1"/>
  <c r="G59" i="1" s="1"/>
  <c r="I35" i="1"/>
  <c r="I34" i="1"/>
  <c r="I33" i="1"/>
  <c r="I32" i="1"/>
  <c r="I31" i="1"/>
  <c r="I30" i="1"/>
  <c r="I29" i="1"/>
  <c r="I28" i="1"/>
  <c r="I27" i="1"/>
  <c r="I25" i="1"/>
  <c r="I24" i="1"/>
  <c r="I23" i="1"/>
  <c r="I22" i="1"/>
  <c r="I21" i="1"/>
  <c r="I20" i="1"/>
  <c r="I19" i="1"/>
  <c r="I18" i="1"/>
  <c r="I17" i="1"/>
  <c r="I16" i="1"/>
  <c r="H59" i="1" l="1"/>
  <c r="I58" i="1"/>
  <c r="I36" i="1"/>
  <c r="I59" i="1" s="1"/>
  <c r="I48" i="1"/>
</calcChain>
</file>

<file path=xl/sharedStrings.xml><?xml version="1.0" encoding="utf-8"?>
<sst xmlns="http://schemas.openxmlformats.org/spreadsheetml/2006/main" count="212" uniqueCount="196">
  <si>
    <t>FDP Form 5 - Annual GAD Accomplishment Report</t>
  </si>
  <si>
    <t>(PCW-DILG-DBM-NEDA JMC No. 2016-01 dated January 12, 2016, Annex E)</t>
  </si>
  <si>
    <t>ANNUAL GENDER AND DEVELOPMENT (GAD) ACCOMPLISHMENT REPORT</t>
  </si>
  <si>
    <t>REGION:</t>
  </si>
  <si>
    <t>NATIONAL CAPITAL REGION</t>
  </si>
  <si>
    <t>CALENDAR YEAR:</t>
  </si>
  <si>
    <t>PROVINCE:</t>
  </si>
  <si>
    <t>CITY OF MALABON</t>
  </si>
  <si>
    <t>CITY/MUNICIPALITY:</t>
  </si>
  <si>
    <t xml:space="preserve">Total LGU Budget: </t>
  </si>
  <si>
    <t>Total GAD Expenditure:</t>
  </si>
  <si>
    <t>CLIENT-FOCUSED</t>
  </si>
  <si>
    <t>Sub-total A</t>
  </si>
  <si>
    <t>ORGANIZATION-FOCUSED</t>
  </si>
  <si>
    <t>Sub-total B</t>
  </si>
  <si>
    <t>ATTRIBUTED PROGRAMS</t>
  </si>
  <si>
    <t>Sub-total C</t>
  </si>
  <si>
    <t>CAUTION:</t>
  </si>
  <si>
    <t>TO REDUCE THE RISK OF UPLOADING WRONG TEMPLATE FOR THIS DOCUMENT, DO NOT EDIT/DELETE THIS SHEET.</t>
  </si>
  <si>
    <t>FROM:</t>
  </si>
  <si>
    <t>FDPP TEAM</t>
  </si>
  <si>
    <t>v2</t>
  </si>
  <si>
    <t>Gender Issue or GAD Mandate</t>
  </si>
  <si>
    <t>GAD Objective</t>
  </si>
  <si>
    <t>Relevant LGU Program or Project</t>
  </si>
  <si>
    <t>GAD Activity</t>
  </si>
  <si>
    <t>Performance Indicator and Target</t>
  </si>
  <si>
    <t>Actual Results</t>
  </si>
  <si>
    <t>Approved GAD Budget</t>
  </si>
  <si>
    <t>Actual Cost or GAD Expenditure</t>
  </si>
  <si>
    <t>Variance or Remarks</t>
  </si>
  <si>
    <t>(1)</t>
  </si>
  <si>
    <t>(2)</t>
  </si>
  <si>
    <t>(3)</t>
  </si>
  <si>
    <t>(4)</t>
  </si>
  <si>
    <t>(5)</t>
  </si>
  <si>
    <t>(6)</t>
  </si>
  <si>
    <t>(7)</t>
  </si>
  <si>
    <t>(8)</t>
  </si>
  <si>
    <t>(9)</t>
  </si>
  <si>
    <t>GENDER ISSUE</t>
  </si>
  <si>
    <t>High number of teenage mothers (10 to 19 years old)
Number of young mothers
2020 - 490
2021 - 393
2022- 387
Source :
City Health Department (CHD)</t>
  </si>
  <si>
    <t>To decrease teenage pregnancy</t>
  </si>
  <si>
    <t>Adolescent Health and Development Program</t>
  </si>
  <si>
    <t xml:space="preserve">Conduct of advocacy activities to prevent teenage pregnancy
- Teenage Forum
- Teen trail
- Teen Chat </t>
  </si>
  <si>
    <t>Number of activities: 3 advocacy activities
Number of beneficiaries: 150 participants</t>
  </si>
  <si>
    <t>3 advocacy activities were conducted attended by 150 participants</t>
  </si>
  <si>
    <t>High incidence of repeated pregnancy among teenage mothers
1st quarter of 2023 
(15 to 19 years old) - 37
Source: City Health Department (CHD)</t>
  </si>
  <si>
    <t xml:space="preserve">To decrease cases teenage pregnancy </t>
  </si>
  <si>
    <t xml:space="preserve">Provision of Family Planning Counseling and Services for teenage mothers and their partner
Procurement of Family Planning commodities for teenage mothers and their partner
</t>
  </si>
  <si>
    <t>Number of young mothers and/or their partners to undergo Family Planning Counselling and Services: 1,000
Number of young mothers and/or their partners who received family planning commodities of their choice: 1,000</t>
  </si>
  <si>
    <t>500 young mothers and partners underwent counselling services and received family planning commodities</t>
  </si>
  <si>
    <t>Increasing individuals with Reproductive Tract Infections (RTIs), HIV and AIDS, other Sexually Transmitted Infections (STIs), breast and/or reproductive cancers and other gynecological conditions and disorders
STI-HIV/AIDS Tested positive:
2020 - 28 (Male), 2 (Female)
2021 - 42 (Male), 4 (Female)
2022 - 54 (Male), 2 (Female)
Cancer Patient:
2020 - 67
2021 - 103
2022 - 75</t>
  </si>
  <si>
    <t>To provide assistance to patients with Reproductive Tract Infections (RTIs), HIV and AIDS, other Sexually Transmitted Infections (STIs), breast and/or reproductive cancers and other gynecological conditions and disorders</t>
  </si>
  <si>
    <t>Responsible Parenthood and Reproductive Health (RPRH) Program</t>
  </si>
  <si>
    <t>Provision of financial assistance to patients diagnosed with different reproductive health conditions and disorders</t>
  </si>
  <si>
    <t>Number of beneficiaries: 250 diagnosed patients</t>
  </si>
  <si>
    <t>244 diagnosed with different reproductive health conditions and disorders were provided with financial assistance</t>
  </si>
  <si>
    <t>Incidence of Maternal and Infant Mortality 
Number of Maternal Deaths 
2020 - 3 
2021 - 0 
2022- 0 
Number of Infant Deaths 
2020 - 9 
2021 - 11 
2022- 19 
Number of health facility-based deliveries 
2020 - 3862 
2021 - 4958 
2022 - 3165 
Number of deliveries attended by skilled health professionals 
2020 - 3886 
2021 - 4958 
2022 - 3191 
No public lying-in clinic 
Source : 
City Health Department (CHD)</t>
  </si>
  <si>
    <t>To decrease incidence of Maternal and Infant Mortality</t>
  </si>
  <si>
    <t>Health Facility Enhancement Program</t>
  </si>
  <si>
    <t>Establishment/ Equipping of Lying-Clinics</t>
  </si>
  <si>
    <t>Number of pregnant women delivered at health facilities: 3,000</t>
  </si>
  <si>
    <t>Low access of marginalized women, LGBTQIA,  and/or their families availing of:
a. Non-traditional skills training with capital
2020 - 210
2021 - 420
Source: Gender and Development (GAD) Office
b. Conditional financial Assistance
2020 - 1,500
2021 - 3,000
2022 - 4,000
Source: City Social Welfare and Development Department (CSWDD)
c. Health and medical assistance
2020 - 2,979 
2021 - 3,201
Source: Office of the City Mayor</t>
  </si>
  <si>
    <t xml:space="preserve">To increase access of marginalized women to economic resources and skills development </t>
  </si>
  <si>
    <t>Women Welfare Program</t>
  </si>
  <si>
    <t>Provision of skills training and capital</t>
  </si>
  <si>
    <t xml:space="preserve">Number of trainings: 3 trainings
Number of beneficiaries: 250 women and LGBT
</t>
  </si>
  <si>
    <t>432 marginalized women and LGBTQIA+ members attended the financial literacy training and received livelihood assistance</t>
  </si>
  <si>
    <t>To empower families with marginalized women socially and economically through provision of assistance</t>
  </si>
  <si>
    <t>Provision of assistance to families with marginalized women</t>
  </si>
  <si>
    <t>No. of beneficiaries: at least 57,000 families with marginalized women</t>
  </si>
  <si>
    <t>57,000 families with marginalized women receive financial assistance</t>
  </si>
  <si>
    <t xml:space="preserve">
Increasing of confirmed positive patients tested at Malabon Social Hygiene Clinic
STI-HIV/AIDS Tested positive
2020 - 28 (Male), 2 (Female)
2021 - 42 (Male), 4 (Female)
2022 - 54 (Male), 2 (Female)
</t>
  </si>
  <si>
    <t>To reduce the transmission of HIV and STI among the Most At Risk Population and General Population and mitigate its impact at the individual, family, and community level.</t>
  </si>
  <si>
    <t>HIV/STI, AIDS Prevention and Control Program</t>
  </si>
  <si>
    <t>Candle lighting activity</t>
  </si>
  <si>
    <t>Number of participants: 70</t>
  </si>
  <si>
    <t>-</t>
  </si>
  <si>
    <t>Conduct of Worlds AIDS Day</t>
  </si>
  <si>
    <t>Number of participants: 100</t>
  </si>
  <si>
    <t>Lack of awareness on the events recognizing and celebrating the contributions and promoting the rights of LGBTQIA+ community</t>
  </si>
  <si>
    <t>To increase awareness on LGBTQIA Issues</t>
  </si>
  <si>
    <t>Gender and Development (GAD) Advocacy Program</t>
  </si>
  <si>
    <t>Pride Month Celebration</t>
  </si>
  <si>
    <t xml:space="preserve">Number of participants: 400 </t>
  </si>
  <si>
    <t>Lack of Gender Sensitivity Training among Malabueños</t>
  </si>
  <si>
    <t>To increase awareness to understand the social and cultural constructions of gender that shapes the experiences of women and men in society</t>
  </si>
  <si>
    <t>Conduct of Gender Sensitivity Training for Malabueños</t>
  </si>
  <si>
    <t>Number of participants attended: 2000</t>
  </si>
  <si>
    <t>2,000 participants from various schools and organization in Malabon attended the Gender Sensitivity Training</t>
  </si>
  <si>
    <t>GAD MANDATE</t>
  </si>
  <si>
    <t>Executive Order Number 12, s. 2017: Attaining and Sustaining “Zero Unmet Need for Modern Family Planning” Through the Strict Implementation of the Responsible Parenthood and Reproductive Health Act, Providing Funds Therefor, and for other Purposes. 
IRR of RA Number 10354, Chapter 2 Sec. 5.03b(a.6) Male involvement in Reproductive Health 
Contraceptive Prevalence Rate 
2020 - 30% (31,546) 
2021 - 29% (30,786) 
2022 - 29% (32,575) 
Source: City Health Department</t>
  </si>
  <si>
    <t>To empower men and advance their role in promoting maternal, child health and responsible parenting</t>
  </si>
  <si>
    <t xml:space="preserve">
Family Planning Program
</t>
  </si>
  <si>
    <t>Implementation of KAlalakihang Tapat sa Responsibilidad at Obligasyon sa PAmilya (KATROPA)</t>
  </si>
  <si>
    <t>a. Number of activities conducted: 2
b. Number of male participants per activity: 50</t>
  </si>
  <si>
    <t>3 KATROPA sessions conducted attended by 200 participants</t>
  </si>
  <si>
    <t>To intensify and accelerate the implementation of critical actions necessary to address the unmet need of Malabueños for modern family planning (MFP)</t>
  </si>
  <si>
    <t>Procurement of Family Planning commodities for men and women</t>
  </si>
  <si>
    <t>Family planning commodities procured: pills, condoms, injectable, IUD, implant, and other commodities and services (BTL/NSV) for men and women</t>
  </si>
  <si>
    <t>RA 9262 (Section 40) 
Mandatory programs and services for victims-survivors
RA 9208 Sec.16
Programs that address trafficking in persons, the government shall establish and implement, prevent, protective, and rehabilitative programs for trafficked in persons victims-survivors</t>
  </si>
  <si>
    <t>To develop, to strengthen services, and to support the implementation of LCAT-VAWC programs in order to capacitate the members, stakeholders, and the community</t>
  </si>
  <si>
    <t xml:space="preserve">
Child, Family and Community Welfare Program
</t>
  </si>
  <si>
    <t>Capability Building to Strengthen the Functionality of LCAT-VAWC</t>
  </si>
  <si>
    <t>a. Number of meetings/ training/activities for LCAT VAWC: 6
b. Number of members/participants attended the meetings/trainings and other activities: 60</t>
  </si>
  <si>
    <t>Conducted 4 quarterly meetings, 1 special meeting, and 2 capacity building participated by 60 LCAT-VAWC Members, Barangay Chairpersons, Barangay VAW Desk Officers CSOs and Stakeholders</t>
  </si>
  <si>
    <t>RA 11861 Solo Parents Welfare Act of Sec. 15 - Additional Benefits. a) Means, pension, and subsidy-tested monthly cash subsidy of One thousand pesos (P1,000.00) per month per solo parent who is earning a minimum wage and below, to be allocated by the concerned city or municipal government in accordance with Section 176)(2)(iv) of the Local Government Code: Provided, That for fifth (5th) class municipalities and lower, as well as the five hundred (500) municipalities with the highest poverty incidence based on the latest municipal-level small area poverty estimates, cash subsidy allocations may be taken from the Gender and Development (GAD) budget and the amount of cash subsidy per recipient may be dependent on the amount of the GAD budget: Provided, further, That the solo parent under this section is not a recipient of any other cash assistance or subsidy from any other government programs.</t>
  </si>
  <si>
    <t>To provide support to marginalized/indigent Solo Parents</t>
  </si>
  <si>
    <t>Child, Family, and Community Welfare Program</t>
  </si>
  <si>
    <t>Financial Assistance for marginalized/indigent solo parents</t>
  </si>
  <si>
    <t>Number of solo parents provided with financial assistance: 1,500</t>
  </si>
  <si>
    <t>1,488 solo parents provided with financial assistance</t>
  </si>
  <si>
    <t>Proclamation Number 744 declaring the last Monday of March of every year as Women with Disability Day</t>
  </si>
  <si>
    <t>To highlight women with disabilities’ achievements and discussion of emerging issues on gender equality, sexual and reproductive health rights, public governance, education, and employment, among others.</t>
  </si>
  <si>
    <t>Conduct of Women with Disabilities' Day</t>
  </si>
  <si>
    <t>Number of participants: 200</t>
  </si>
  <si>
    <t>200 women with disabilities attended the activity</t>
  </si>
  <si>
    <t>Proclamation Number 1172 18-Day Campaign to End Violence against Women in the Philippines</t>
  </si>
  <si>
    <t>To raise awareness on gender-based violence as a human rights violation, and to ensure better protection for survivors/victims of violence</t>
  </si>
  <si>
    <t>City of Malabon 18-Day Campaign to End VAW</t>
  </si>
  <si>
    <t>Conducted 2 activities, attended by 140 participants (PDL, member of Women's Sector, Social Work Intern, and Barangay VAW Desk Officers)</t>
  </si>
  <si>
    <t>RA 9710 Magna Carta of Women IRR (Section 29) Right to Information - All government agencies, instrumentalities, and LGUs shall develop and make available information, education and communication materials on their specific programs, services and funding outlays on women's empowerment and gender equality.</t>
  </si>
  <si>
    <t>To provide accurate, timely and digestible information about gender-related issues, concerns, policies and issuances through various channels and media</t>
  </si>
  <si>
    <t>Deployment of City Field Workers to support the promotion of gender-sensitive delivery of local government services</t>
  </si>
  <si>
    <t>No. of city field workers deployed in 21 barangays to support the promotion of gender-sensitive delivery of local government services: 1,000</t>
  </si>
  <si>
    <t xml:space="preserve">Deployed 1,000 City Field Workers </t>
  </si>
  <si>
    <t>Development and Distribution of various IEC materials related to gender sensitivity and responsiveness</t>
  </si>
  <si>
    <t>100% of IEC materials developed, produced, and distributed</t>
  </si>
  <si>
    <t>100% developed, produced, and distributed</t>
  </si>
  <si>
    <t>Conduct of forums, trainings, and other activities discussing issues, and policies on gender sensitivity and responsiveness</t>
  </si>
  <si>
    <t>Number of participants attended: 1000</t>
  </si>
  <si>
    <t>1,000 participants attended the forums, trainings, and activities on gender sensitivity and responsiveness</t>
  </si>
  <si>
    <t>Executive Order Number 12, s. 2017: Attaining and Sustaining “Zero Unmet Need for Modern Family Planning” Through the Strict Implementation of the Responsible Parenthood and Reproductive Health Act, Providing Funds Therefor, and for other Purposes.
Contraceptive Prevalence Rate
2020 - 30% (31,546)
2021 - 29% (30,786)
2022 - 29% (32,575) 
Source: City Health Department</t>
  </si>
  <si>
    <t>Family Planning Program</t>
  </si>
  <si>
    <t>Provision of training for health personnel on family planning activities</t>
  </si>
  <si>
    <t xml:space="preserve">a. Number of trainings conducted: 2 
b. Number of personnel trained: 50
</t>
  </si>
  <si>
    <t>Conducted 1 training, participated by 26 personnel</t>
  </si>
  <si>
    <t xml:space="preserve">RA 9710 "Magna Carta of Women" (Section 36 b) Creation and/or Strengthening of the GAD Focal Points (GFP).
All departments, including their attached agencies, offices, bureaus, states universities and colleges, government-owned and –controlled corporations, local government units, and other government instrumentalities shall establish or strengthen their GAD Focal Point System or similar GAD mechanism to catalyze and accelerate gender mainstreaming within the agency or local government unit
</t>
  </si>
  <si>
    <t>To enhance the knowledge, skills, and competencies of the members of the GAD Focal Point System (GFPS), Technical Working Group (TWG), Monitoring and Evaluation Team, Secretariat, and the GAD Office in fulfillment of their respective mandates</t>
  </si>
  <si>
    <t>Capacity Development Program</t>
  </si>
  <si>
    <t>Attendance to/conduct of trainings, workshops, seminars, and other activities for members of the GAD Focal Point System (GFPS), Technical Working Group (TWG), Monitoring and Evaluation Team, Secretariat, and GAD Office</t>
  </si>
  <si>
    <t xml:space="preserve">a. Number of activities conducted/attended: 2 
b. Number of participants attended: 55 (composed of GFPS,TWG, M&amp;E, Secretariat)
</t>
  </si>
  <si>
    <t>3 activities attended, and 1 activity conducted participated by 55 members of GFPS EXECOM, TWG, M&amp;E, Secretariat, and GAD Office</t>
  </si>
  <si>
    <t xml:space="preserve">To effectively enable gender responsive governance in the  GAD Focal Point System </t>
  </si>
  <si>
    <t>Conduct of quarterly meetings</t>
  </si>
  <si>
    <t xml:space="preserve">Number of quarterly meetings conducted: 4 </t>
  </si>
  <si>
    <t>4 meetings conducted</t>
  </si>
  <si>
    <t>To formulate 2025 GAD Plan &amp; Budget</t>
  </si>
  <si>
    <t>Gender Mainstreaming Program</t>
  </si>
  <si>
    <t>Conduct of GAD Planning and Budgeting for 2025</t>
  </si>
  <si>
    <t>Number of GAD Plan and Budgeting Workshop conducted: 1</t>
  </si>
  <si>
    <t>1 GAD Planning and Budgeting Workshop conducted</t>
  </si>
  <si>
    <t xml:space="preserve">To conduct program implementation review </t>
  </si>
  <si>
    <t>Conduct of Program Implementation Review</t>
  </si>
  <si>
    <t>Number of  Program Implementation Review conducted: 1</t>
  </si>
  <si>
    <t>1 Program Implementation Review conducted</t>
  </si>
  <si>
    <t>To ensure the effective implementation of GAD PPAs</t>
  </si>
  <si>
    <t>Operationalization (GAS/STO) of GAD Office</t>
  </si>
  <si>
    <t>100% operation of GAD Office</t>
  </si>
  <si>
    <t>100% operational GAD Office</t>
  </si>
  <si>
    <t>Personal Services</t>
  </si>
  <si>
    <t>Number of plantilla positions: 4</t>
  </si>
  <si>
    <t>Joint Memorandum Circular Number 2013-01 (SEC 4.1B) 1) LGUs, through their Local Planning and Development Offices (LPDO), shall spearhead the setting up and maintenance of the GAD database to serve as basis for gender-responsive planning, programming and policy formulation. The GAD database, which can either be manually operated or developed through software, shall form part of the overall management information system (MIS) of the LGU.</t>
  </si>
  <si>
    <t>To establish database as inputs to the gender analysis and GAD Planning and Budgeting using RBIM strategy</t>
  </si>
  <si>
    <t xml:space="preserve">Maintenance of the city's manually-operated GAD database </t>
  </si>
  <si>
    <t>a. GAD database updated
b. Hired personnel: 7</t>
  </si>
  <si>
    <t>Established / Updated GAD Database
Hired 7 personnel</t>
  </si>
  <si>
    <t>Title of LGU Program/Project</t>
  </si>
  <si>
    <t>HGDG 
PIMME / FIMME
Score</t>
  </si>
  <si>
    <t>Total Annual Program/Project Cost or Expenditure</t>
  </si>
  <si>
    <t>GAD Attributed Program/Project Cost or Expenditure</t>
  </si>
  <si>
    <t>(10)</t>
  </si>
  <si>
    <t>(11)</t>
  </si>
  <si>
    <t>(12)</t>
  </si>
  <si>
    <t>(13)</t>
  </si>
  <si>
    <t>(14)</t>
  </si>
  <si>
    <t>Stockpiling and Prepositioning of Food Relief Packs</t>
  </si>
  <si>
    <t>9.99</t>
  </si>
  <si>
    <t>Janitorial Services</t>
  </si>
  <si>
    <t>13.51</t>
  </si>
  <si>
    <t>General services</t>
  </si>
  <si>
    <t xml:space="preserve">Deployment of Traffic Enforcers, City Security Unit, and Security Services </t>
  </si>
  <si>
    <t>9.58</t>
  </si>
  <si>
    <t>Environmental Sanitary Services</t>
  </si>
  <si>
    <t>15</t>
  </si>
  <si>
    <t>Gulay is Life</t>
  </si>
  <si>
    <t>GRAND TOTAL (A+B+C)</t>
  </si>
  <si>
    <t>Prepared by:</t>
  </si>
  <si>
    <t>Date:</t>
  </si>
  <si>
    <t>EnP. MA. SHELLA S. CABRERA, MPA, MMEP</t>
  </si>
  <si>
    <t>HON. JEANNIE N. SANDOVAL</t>
  </si>
  <si>
    <t>28/03/2025</t>
  </si>
  <si>
    <t>Chairperson, GFPS TWG</t>
  </si>
  <si>
    <t>Local Chief Executive</t>
  </si>
  <si>
    <t>DD/MM/YEAR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</si>
</sst>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00_-;\-* #,##0.00_-;_-* &quot;-&quot;??_-;_-@"/>
  </numFmts>
  <fonts count="14" x14ac:knownFonts="1">
    <font>
      <sz val="11"/>
      <color rgb="FF000000"/>
      <name val="Calibri"/>
    </font>
    <font>
      <b/>
      <sz val="11"/>
      <color rgb="FF000000"/>
      <name val="Calibri"/>
    </font>
    <font>
      <b/>
      <sz val="18"/>
      <color rgb="FFFF0000"/>
      <name val="Calibri"/>
    </font>
    <font>
      <sz val="7"/>
      <color rgb="FF000000"/>
      <name val="Calibri"/>
    </font>
    <font>
      <sz val="11"/>
      <color rgb="FF000000"/>
      <name val="Calibri"/>
    </font>
    <font>
      <sz val="10"/>
      <color theme="1"/>
      <name val="Arial"/>
      <family val="2"/>
    </font>
    <font>
      <b/>
      <sz val="10"/>
      <color theme="1"/>
      <name val="Arial"/>
    </font>
    <font>
      <sz val="10"/>
      <color theme="1"/>
      <name val="Arial"/>
    </font>
    <font>
      <sz val="10"/>
      <name val="Arial"/>
    </font>
    <font>
      <b/>
      <sz val="11"/>
      <color theme="1"/>
      <name val="Arial"/>
    </font>
    <font>
      <sz val="11"/>
      <color theme="1"/>
      <name val="Arial"/>
    </font>
    <font>
      <sz val="10"/>
      <color rgb="FF000000"/>
      <name val="Arial"/>
    </font>
    <font>
      <b/>
      <sz val="12"/>
      <color theme="1"/>
      <name val="Arial"/>
    </font>
    <font>
      <sz val="12"/>
      <color theme="1"/>
      <name val="Arial"/>
    </font>
  </fonts>
  <fills count="8">
    <fill>
      <patternFill patternType="none"/>
    </fill>
    <fill>
      <patternFill patternType="gray125"/>
    </fill>
    <fill>
      <patternFill patternType="none"/>
    </fill>
    <fill>
      <patternFill patternType="solid">
        <fgColor theme="2"/>
        <bgColor indexed="64"/>
      </patternFill>
    </fill>
    <fill>
      <patternFill patternType="solid">
        <fgColor theme="2"/>
        <bgColor theme="0"/>
      </patternFill>
    </fill>
    <fill>
      <patternFill patternType="solid">
        <fgColor theme="2"/>
        <bgColor rgb="FFC9DAF8"/>
      </patternFill>
    </fill>
    <fill>
      <patternFill patternType="solid">
        <fgColor theme="2"/>
        <bgColor rgb="FFB8CCE4"/>
      </patternFill>
    </fill>
    <fill>
      <patternFill patternType="solid">
        <fgColor theme="2"/>
        <bgColor rgb="FFC6D9F0"/>
      </patternFill>
    </fill>
  </fills>
  <borders count="1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style="thin">
        <color rgb="FF000000"/>
      </top>
      <bottom/>
      <diagonal/>
    </border>
    <border>
      <left/>
      <right style="thin">
        <color rgb="FF000000"/>
      </right>
      <top/>
      <bottom/>
      <diagonal/>
    </border>
  </borders>
  <cellStyleXfs count="2">
    <xf numFmtId="0" fontId="0" fillId="0" borderId="0"/>
    <xf numFmtId="164" fontId="4" fillId="0" borderId="0" applyFont="0" applyFill="0" applyBorder="0" applyAlignment="0" applyProtection="0"/>
  </cellStyleXfs>
  <cellXfs count="129">
    <xf numFmtId="0" fontId="0" fillId="2" borderId="0" xfId="0" applyFill="1"/>
    <xf numFmtId="0" fontId="1" fillId="2" borderId="0" xfId="0" applyFont="1" applyFill="1"/>
    <xf numFmtId="0" fontId="2" fillId="2" borderId="0" xfId="0" applyFont="1" applyFill="1"/>
    <xf numFmtId="0" fontId="3" fillId="2" borderId="0" xfId="0" applyFont="1" applyFill="1" applyAlignment="1" applyProtection="1">
      <alignment vertical="center" wrapText="1"/>
      <protection locked="0"/>
    </xf>
    <xf numFmtId="0" fontId="0" fillId="2" borderId="0" xfId="0" applyFill="1" applyProtection="1">
      <protection locked="0"/>
    </xf>
    <xf numFmtId="0" fontId="3" fillId="2" borderId="0" xfId="0" applyFont="1" applyFill="1" applyAlignment="1" applyProtection="1">
      <alignment vertical="top" wrapText="1"/>
      <protection locked="0"/>
    </xf>
    <xf numFmtId="0" fontId="1" fillId="2" borderId="0" xfId="0" applyFont="1" applyFill="1" applyAlignment="1" applyProtection="1">
      <alignment horizontal="center"/>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wrapText="1"/>
      <protection locked="0"/>
    </xf>
    <xf numFmtId="0" fontId="1" fillId="2" borderId="0" xfId="0" applyFont="1" applyFill="1" applyProtection="1">
      <protection locked="0"/>
    </xf>
    <xf numFmtId="0" fontId="0" fillId="2" borderId="0" xfId="0" applyFill="1" applyAlignment="1" applyProtection="1">
      <alignment wrapText="1"/>
      <protection locked="0"/>
    </xf>
    <xf numFmtId="0" fontId="3" fillId="2" borderId="0" xfId="0" applyFont="1" applyFill="1" applyAlignment="1">
      <alignment vertical="center"/>
    </xf>
    <xf numFmtId="0" fontId="1" fillId="2" borderId="0" xfId="0" applyFont="1" applyFill="1" applyAlignment="1">
      <alignment vertical="center"/>
    </xf>
    <xf numFmtId="0" fontId="1" fillId="2" borderId="0" xfId="0" applyFont="1" applyFill="1" applyAlignment="1">
      <alignment wrapText="1"/>
    </xf>
    <xf numFmtId="0" fontId="0" fillId="2" borderId="0" xfId="0" applyFill="1" applyAlignment="1" applyProtection="1">
      <alignment horizontal="left" vertical="center"/>
      <protection locked="0"/>
    </xf>
    <xf numFmtId="0" fontId="0" fillId="2" borderId="0" xfId="0" applyFill="1" applyAlignment="1">
      <alignment horizontal="left"/>
    </xf>
    <xf numFmtId="0" fontId="0" fillId="3" borderId="0" xfId="0" applyFill="1" applyProtection="1">
      <protection locked="0"/>
    </xf>
    <xf numFmtId="0" fontId="1" fillId="3" borderId="0" xfId="0" applyFont="1" applyFill="1"/>
    <xf numFmtId="0" fontId="5" fillId="3" borderId="0" xfId="0" applyFont="1" applyFill="1"/>
    <xf numFmtId="43" fontId="0" fillId="3" borderId="0" xfId="0" applyNumberFormat="1" applyFill="1" applyAlignment="1" applyProtection="1">
      <alignment vertical="center"/>
      <protection locked="0"/>
    </xf>
    <xf numFmtId="0" fontId="6" fillId="4" borderId="4" xfId="0" applyFont="1" applyFill="1" applyBorder="1" applyAlignment="1">
      <alignment horizontal="center" vertical="center" wrapText="1"/>
    </xf>
    <xf numFmtId="0" fontId="6" fillId="4" borderId="4" xfId="0" applyFont="1" applyFill="1" applyBorder="1" applyAlignment="1">
      <alignment horizontal="center" vertical="center"/>
    </xf>
    <xf numFmtId="0" fontId="7" fillId="4" borderId="0" xfId="0" applyFont="1" applyFill="1" applyAlignment="1">
      <alignment horizontal="center" vertical="center" wrapText="1"/>
    </xf>
    <xf numFmtId="0" fontId="7" fillId="4" borderId="0" xfId="0" applyFont="1" applyFill="1" applyAlignment="1">
      <alignment horizontal="center"/>
    </xf>
    <xf numFmtId="0" fontId="0" fillId="3" borderId="0" xfId="0" applyFill="1"/>
    <xf numFmtId="49" fontId="6" fillId="4" borderId="5" xfId="0" applyNumberFormat="1" applyFont="1" applyFill="1" applyBorder="1" applyAlignment="1">
      <alignment horizontal="center" vertical="center" wrapText="1"/>
    </xf>
    <xf numFmtId="0" fontId="7" fillId="4" borderId="0" xfId="0" applyFont="1" applyFill="1" applyAlignment="1">
      <alignment vertical="center"/>
    </xf>
    <xf numFmtId="0" fontId="7" fillId="4" borderId="0" xfId="0" applyFont="1" applyFill="1"/>
    <xf numFmtId="0" fontId="7" fillId="4" borderId="0" xfId="0" applyFont="1" applyFill="1" applyAlignment="1">
      <alignment horizontal="left" vertical="center"/>
    </xf>
    <xf numFmtId="0" fontId="7" fillId="4" borderId="0" xfId="0" applyFont="1" applyFill="1" applyAlignment="1">
      <alignment horizontal="left"/>
    </xf>
    <xf numFmtId="0" fontId="7" fillId="4" borderId="2" xfId="0" applyFont="1" applyFill="1" applyBorder="1" applyAlignment="1">
      <alignment vertical="center" wrapText="1"/>
    </xf>
    <xf numFmtId="0" fontId="7" fillId="4" borderId="2" xfId="0" applyFont="1" applyFill="1" applyBorder="1" applyAlignment="1">
      <alignment horizontal="left" vertical="center" wrapText="1"/>
    </xf>
    <xf numFmtId="0" fontId="6" fillId="4" borderId="2" xfId="0" applyFont="1" applyFill="1" applyBorder="1" applyAlignment="1">
      <alignment horizontal="center" vertical="center" wrapText="1"/>
    </xf>
    <xf numFmtId="39" fontId="7" fillId="4" borderId="2" xfId="0" applyNumberFormat="1" applyFont="1" applyFill="1" applyBorder="1" applyAlignment="1">
      <alignment horizontal="center" vertical="center" wrapText="1"/>
    </xf>
    <xf numFmtId="164" fontId="7" fillId="4" borderId="2" xfId="0" applyNumberFormat="1" applyFont="1" applyFill="1" applyBorder="1" applyAlignment="1">
      <alignment horizontal="center" vertical="center"/>
    </xf>
    <xf numFmtId="164" fontId="7" fillId="4" borderId="2" xfId="0" applyNumberFormat="1" applyFont="1" applyFill="1" applyBorder="1" applyAlignment="1">
      <alignment horizontal="center" vertical="center" wrapText="1"/>
    </xf>
    <xf numFmtId="0" fontId="7" fillId="4" borderId="4" xfId="0" applyFont="1" applyFill="1" applyBorder="1" applyAlignment="1">
      <alignment horizontal="center" vertical="center" wrapText="1"/>
    </xf>
    <xf numFmtId="164" fontId="7" fillId="4" borderId="4" xfId="0" applyNumberFormat="1" applyFont="1" applyFill="1" applyBorder="1" applyAlignment="1">
      <alignment horizontal="center" vertical="center"/>
    </xf>
    <xf numFmtId="164" fontId="7" fillId="4" borderId="4" xfId="0" applyNumberFormat="1" applyFont="1" applyFill="1" applyBorder="1" applyAlignment="1">
      <alignment horizontal="center" vertical="center" wrapText="1"/>
    </xf>
    <xf numFmtId="0" fontId="7" fillId="4" borderId="4" xfId="0" applyFont="1" applyFill="1" applyBorder="1" applyAlignment="1">
      <alignment horizontal="left" vertical="center" wrapText="1"/>
    </xf>
    <xf numFmtId="39" fontId="7" fillId="4" borderId="4" xfId="0" applyNumberFormat="1" applyFont="1" applyFill="1" applyBorder="1" applyAlignment="1">
      <alignment horizontal="center" vertical="center" wrapText="1"/>
    </xf>
    <xf numFmtId="0" fontId="7" fillId="4" borderId="11" xfId="0" applyFont="1" applyFill="1" applyBorder="1" applyAlignment="1">
      <alignment horizontal="left" vertical="center" wrapText="1"/>
    </xf>
    <xf numFmtId="0" fontId="7" fillId="4" borderId="4" xfId="0" applyFont="1" applyFill="1" applyBorder="1" applyAlignment="1">
      <alignment vertical="center" wrapText="1"/>
    </xf>
    <xf numFmtId="0" fontId="7" fillId="4" borderId="8" xfId="0" applyFont="1" applyFill="1" applyBorder="1" applyAlignment="1">
      <alignment vertical="center" wrapText="1"/>
    </xf>
    <xf numFmtId="0" fontId="6" fillId="5" borderId="9" xfId="0" applyFont="1" applyFill="1" applyBorder="1" applyAlignment="1">
      <alignment vertical="center" wrapText="1"/>
    </xf>
    <xf numFmtId="0" fontId="7" fillId="5" borderId="1" xfId="0" applyFont="1" applyFill="1" applyBorder="1"/>
    <xf numFmtId="164" fontId="7" fillId="5" borderId="0" xfId="0" applyNumberFormat="1" applyFont="1" applyFill="1"/>
    <xf numFmtId="164" fontId="7" fillId="5" borderId="10" xfId="0" applyNumberFormat="1" applyFont="1" applyFill="1" applyBorder="1"/>
    <xf numFmtId="39" fontId="7" fillId="4" borderId="7" xfId="0" applyNumberFormat="1" applyFont="1" applyFill="1" applyBorder="1" applyAlignment="1">
      <alignment horizontal="center" vertical="center" wrapText="1"/>
    </xf>
    <xf numFmtId="164" fontId="7" fillId="4" borderId="8" xfId="0" applyNumberFormat="1" applyFont="1" applyFill="1" applyBorder="1" applyAlignment="1">
      <alignment horizontal="center" vertical="center" wrapText="1"/>
    </xf>
    <xf numFmtId="39" fontId="7" fillId="4" borderId="11" xfId="0" applyNumberFormat="1" applyFont="1" applyFill="1" applyBorder="1" applyAlignment="1">
      <alignment horizontal="center" vertical="center" wrapText="1"/>
    </xf>
    <xf numFmtId="164" fontId="7" fillId="4" borderId="4" xfId="0" applyNumberFormat="1" applyFont="1" applyFill="1" applyBorder="1" applyAlignment="1">
      <alignment vertical="center"/>
    </xf>
    <xf numFmtId="164" fontId="7" fillId="4" borderId="12" xfId="0" applyNumberFormat="1" applyFont="1" applyFill="1" applyBorder="1" applyAlignment="1">
      <alignment horizontal="center" vertical="center" wrapText="1"/>
    </xf>
    <xf numFmtId="164" fontId="7" fillId="4" borderId="13" xfId="0" applyNumberFormat="1" applyFont="1" applyFill="1" applyBorder="1" applyAlignment="1">
      <alignment horizontal="center" vertical="center"/>
    </xf>
    <xf numFmtId="165" fontId="7" fillId="4" borderId="2" xfId="0" applyNumberFormat="1" applyFont="1" applyFill="1" applyBorder="1" applyAlignment="1">
      <alignment vertical="center"/>
    </xf>
    <xf numFmtId="39" fontId="7" fillId="4" borderId="5" xfId="0" applyNumberFormat="1" applyFont="1" applyFill="1" applyBorder="1" applyAlignment="1">
      <alignment horizontal="center" vertical="center" wrapText="1"/>
    </xf>
    <xf numFmtId="165" fontId="7" fillId="3" borderId="5" xfId="0" applyNumberFormat="1" applyFont="1" applyFill="1" applyBorder="1" applyAlignment="1">
      <alignment vertical="center"/>
    </xf>
    <xf numFmtId="0" fontId="7" fillId="4" borderId="12" xfId="0" applyFont="1" applyFill="1" applyBorder="1" applyAlignment="1">
      <alignment vertical="center" wrapText="1"/>
    </xf>
    <xf numFmtId="39" fontId="9" fillId="6" borderId="2" xfId="0" applyNumberFormat="1" applyFont="1" applyFill="1" applyBorder="1" applyAlignment="1">
      <alignment horizontal="center" vertical="center"/>
    </xf>
    <xf numFmtId="164" fontId="9" fillId="6" borderId="2" xfId="0" applyNumberFormat="1" applyFont="1" applyFill="1" applyBorder="1" applyAlignment="1">
      <alignment horizontal="center" vertical="center"/>
    </xf>
    <xf numFmtId="0" fontId="10" fillId="4" borderId="0" xfId="0" applyFont="1" applyFill="1" applyAlignment="1">
      <alignment horizontal="center" vertical="center" wrapText="1"/>
    </xf>
    <xf numFmtId="0" fontId="10" fillId="4" borderId="0" xfId="0" applyFont="1" applyFill="1"/>
    <xf numFmtId="165" fontId="7" fillId="4" borderId="2" xfId="0" applyNumberFormat="1" applyFont="1" applyFill="1" applyBorder="1" applyAlignment="1">
      <alignment horizontal="left" vertical="center" wrapText="1"/>
    </xf>
    <xf numFmtId="0" fontId="6" fillId="7" borderId="11" xfId="0" applyFont="1" applyFill="1" applyBorder="1" applyAlignment="1">
      <alignment vertical="center" wrapText="1"/>
    </xf>
    <xf numFmtId="0" fontId="7" fillId="7" borderId="14" xfId="0" applyFont="1" applyFill="1" applyBorder="1"/>
    <xf numFmtId="0" fontId="7" fillId="7" borderId="3" xfId="0" applyFont="1" applyFill="1" applyBorder="1"/>
    <xf numFmtId="164" fontId="7" fillId="7" borderId="3" xfId="0" applyNumberFormat="1" applyFont="1" applyFill="1" applyBorder="1"/>
    <xf numFmtId="164" fontId="7" fillId="7" borderId="8" xfId="0" applyNumberFormat="1" applyFont="1" applyFill="1" applyBorder="1"/>
    <xf numFmtId="164" fontId="7" fillId="4" borderId="2" xfId="0" applyNumberFormat="1" applyFont="1" applyFill="1" applyBorder="1" applyAlignment="1">
      <alignment vertical="center"/>
    </xf>
    <xf numFmtId="39" fontId="7" fillId="4" borderId="10" xfId="0" applyNumberFormat="1" applyFont="1" applyFill="1" applyBorder="1" applyAlignment="1">
      <alignment horizontal="center" vertical="center" wrapText="1"/>
    </xf>
    <xf numFmtId="164" fontId="7" fillId="4" borderId="5" xfId="0" applyNumberFormat="1" applyFont="1" applyFill="1" applyBorder="1" applyAlignment="1">
      <alignment horizontal="center" vertical="center"/>
    </xf>
    <xf numFmtId="164" fontId="7" fillId="4" borderId="5" xfId="0" applyNumberFormat="1" applyFont="1" applyFill="1" applyBorder="1" applyAlignment="1">
      <alignment vertical="center"/>
    </xf>
    <xf numFmtId="0" fontId="6" fillId="4" borderId="12" xfId="0" applyFont="1" applyFill="1" applyBorder="1" applyAlignment="1">
      <alignment horizontal="center" vertical="center" wrapText="1"/>
    </xf>
    <xf numFmtId="49" fontId="6" fillId="4" borderId="10" xfId="0" applyNumberFormat="1" applyFont="1" applyFill="1" applyBorder="1" applyAlignment="1">
      <alignment horizontal="center" vertical="center"/>
    </xf>
    <xf numFmtId="49" fontId="7" fillId="4" borderId="5" xfId="0" applyNumberFormat="1" applyFont="1" applyFill="1" applyBorder="1" applyAlignment="1">
      <alignment horizontal="center" vertical="center" wrapText="1"/>
    </xf>
    <xf numFmtId="164" fontId="11" fillId="4" borderId="5" xfId="0" applyNumberFormat="1" applyFont="1" applyFill="1" applyBorder="1" applyAlignment="1">
      <alignment vertical="center"/>
    </xf>
    <xf numFmtId="49" fontId="7" fillId="4" borderId="2" xfId="0" applyNumberFormat="1" applyFont="1" applyFill="1" applyBorder="1" applyAlignment="1">
      <alignment horizontal="center" vertical="center" wrapText="1"/>
    </xf>
    <xf numFmtId="164" fontId="11" fillId="4" borderId="2" xfId="0" applyNumberFormat="1" applyFont="1" applyFill="1" applyBorder="1" applyAlignment="1">
      <alignment vertical="center"/>
    </xf>
    <xf numFmtId="165" fontId="7" fillId="4" borderId="0" xfId="0" applyNumberFormat="1" applyFont="1" applyFill="1"/>
    <xf numFmtId="4" fontId="9" fillId="6" borderId="4" xfId="0" applyNumberFormat="1" applyFont="1" applyFill="1" applyBorder="1" applyAlignment="1">
      <alignment vertical="center"/>
    </xf>
    <xf numFmtId="164" fontId="9" fillId="6" borderId="4" xfId="0" applyNumberFormat="1" applyFont="1" applyFill="1" applyBorder="1" applyAlignment="1">
      <alignment vertical="center"/>
    </xf>
    <xf numFmtId="4" fontId="12" fillId="6" borderId="2" xfId="0" applyNumberFormat="1" applyFont="1" applyFill="1" applyBorder="1" applyAlignment="1">
      <alignment vertical="center" wrapText="1"/>
    </xf>
    <xf numFmtId="165" fontId="9" fillId="6" borderId="2" xfId="0" applyNumberFormat="1" applyFont="1" applyFill="1" applyBorder="1" applyAlignment="1">
      <alignment vertical="center"/>
    </xf>
    <xf numFmtId="0" fontId="13" fillId="4" borderId="0" xfId="0" applyFont="1" applyFill="1" applyAlignment="1">
      <alignment horizontal="center" vertical="center" wrapText="1"/>
    </xf>
    <xf numFmtId="0" fontId="13" fillId="4" borderId="0" xfId="0" applyFont="1" applyFill="1"/>
    <xf numFmtId="0" fontId="7" fillId="4" borderId="13"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8" fillId="3" borderId="1" xfId="0" applyFont="1" applyFill="1" applyBorder="1"/>
    <xf numFmtId="0" fontId="8" fillId="3" borderId="10" xfId="0" applyFont="1" applyFill="1" applyBorder="1"/>
    <xf numFmtId="4" fontId="7" fillId="4" borderId="9" xfId="0" applyNumberFormat="1" applyFont="1" applyFill="1" applyBorder="1" applyAlignment="1">
      <alignment horizontal="center" vertical="center" wrapText="1"/>
    </xf>
    <xf numFmtId="0" fontId="7" fillId="4" borderId="13" xfId="0" applyFont="1" applyFill="1" applyBorder="1" applyAlignment="1">
      <alignment horizontal="center" vertical="center" wrapText="1"/>
    </xf>
    <xf numFmtId="0" fontId="8" fillId="3" borderId="0" xfId="0" applyFont="1" applyFill="1"/>
    <xf numFmtId="0" fontId="8" fillId="3" borderId="15" xfId="0" applyFont="1" applyFill="1" applyBorder="1"/>
    <xf numFmtId="4" fontId="7" fillId="4" borderId="13" xfId="0" applyNumberFormat="1" applyFont="1" applyFill="1" applyBorder="1" applyAlignment="1">
      <alignment horizontal="center" vertical="center" wrapText="1"/>
    </xf>
    <xf numFmtId="49" fontId="6" fillId="4" borderId="13" xfId="0" applyNumberFormat="1" applyFont="1" applyFill="1" applyBorder="1" applyAlignment="1">
      <alignment horizontal="center" vertical="center" wrapText="1"/>
    </xf>
    <xf numFmtId="0" fontId="9" fillId="4" borderId="13" xfId="0" applyFont="1" applyFill="1" applyBorder="1" applyAlignment="1">
      <alignment horizontal="center" vertical="center" wrapText="1"/>
    </xf>
    <xf numFmtId="49" fontId="9" fillId="4" borderId="13" xfId="0" applyNumberFormat="1" applyFont="1" applyFill="1" applyBorder="1" applyAlignment="1">
      <alignment horizontal="center" vertical="center" wrapText="1"/>
    </xf>
    <xf numFmtId="0" fontId="9" fillId="6" borderId="9" xfId="0" applyFont="1" applyFill="1" applyBorder="1" applyAlignment="1">
      <alignment horizontal="right" vertical="center" wrapText="1"/>
    </xf>
    <xf numFmtId="0" fontId="12" fillId="6" borderId="7" xfId="0" applyFont="1" applyFill="1" applyBorder="1" applyAlignment="1">
      <alignment horizontal="right" vertical="center" wrapText="1"/>
    </xf>
    <xf numFmtId="0" fontId="8" fillId="3" borderId="3" xfId="0" applyFont="1" applyFill="1" applyBorder="1"/>
    <xf numFmtId="0" fontId="6" fillId="4" borderId="11" xfId="0" applyFont="1" applyFill="1" applyBorder="1" applyAlignment="1">
      <alignment horizontal="left" vertical="center" wrapText="1"/>
    </xf>
    <xf numFmtId="0" fontId="8" fillId="3" borderId="14" xfId="0" applyFont="1" applyFill="1" applyBorder="1"/>
    <xf numFmtId="0" fontId="8" fillId="3" borderId="12" xfId="0" applyFont="1" applyFill="1" applyBorder="1"/>
    <xf numFmtId="4" fontId="6" fillId="4" borderId="13" xfId="0" applyNumberFormat="1" applyFont="1" applyFill="1" applyBorder="1" applyAlignment="1">
      <alignment horizontal="left" vertical="center" wrapText="1"/>
    </xf>
    <xf numFmtId="0" fontId="7" fillId="3" borderId="7" xfId="0" quotePrefix="1" applyFont="1" applyFill="1" applyBorder="1" applyAlignment="1">
      <alignment horizontal="center" vertical="center" wrapText="1"/>
    </xf>
    <xf numFmtId="0" fontId="8" fillId="3" borderId="8" xfId="0" applyFont="1" applyFill="1" applyBorder="1"/>
    <xf numFmtId="0" fontId="9" fillId="6" borderId="9" xfId="0" applyFont="1" applyFill="1" applyBorder="1" applyAlignment="1">
      <alignment horizontal="left" vertical="center" wrapText="1"/>
    </xf>
    <xf numFmtId="0" fontId="8" fillId="3" borderId="1" xfId="0" applyFont="1" applyFill="1" applyBorder="1" applyAlignment="1">
      <alignment horizontal="left"/>
    </xf>
    <xf numFmtId="0" fontId="8" fillId="3" borderId="10" xfId="0" applyFont="1" applyFill="1" applyBorder="1" applyAlignment="1">
      <alignment horizontal="left"/>
    </xf>
    <xf numFmtId="0" fontId="9" fillId="4" borderId="11" xfId="0" applyFont="1" applyFill="1" applyBorder="1" applyAlignment="1">
      <alignment horizontal="center" vertical="center" wrapText="1"/>
    </xf>
    <xf numFmtId="49" fontId="9" fillId="4" borderId="9" xfId="0" applyNumberFormat="1" applyFont="1" applyFill="1" applyBorder="1" applyAlignment="1">
      <alignment horizontal="center" vertical="center" wrapText="1"/>
    </xf>
    <xf numFmtId="0" fontId="6" fillId="5" borderId="7" xfId="0" applyFont="1" applyFill="1" applyBorder="1" applyAlignment="1">
      <alignment horizontal="left" vertical="center" wrapText="1"/>
    </xf>
    <xf numFmtId="0" fontId="7" fillId="4" borderId="4" xfId="0" applyFont="1" applyFill="1" applyBorder="1" applyAlignment="1">
      <alignment horizontal="left" vertical="center" wrapText="1"/>
    </xf>
    <xf numFmtId="0" fontId="8" fillId="3" borderId="6" xfId="0" applyFont="1" applyFill="1" applyBorder="1"/>
    <xf numFmtId="0" fontId="6" fillId="3" borderId="4" xfId="0" applyFont="1" applyFill="1" applyBorder="1" applyAlignment="1">
      <alignment horizontal="center" vertical="center" wrapText="1"/>
    </xf>
    <xf numFmtId="0" fontId="8" fillId="3" borderId="5" xfId="0" applyFont="1" applyFill="1" applyBorder="1"/>
    <xf numFmtId="0" fontId="6" fillId="4" borderId="4" xfId="0" applyFont="1" applyFill="1" applyBorder="1" applyAlignment="1">
      <alignment horizontal="center" vertical="center" wrapText="1"/>
    </xf>
    <xf numFmtId="0" fontId="9" fillId="6" borderId="7" xfId="0" applyFont="1" applyFill="1" applyBorder="1" applyAlignment="1">
      <alignment horizontal="left" vertical="center" wrapText="1"/>
    </xf>
    <xf numFmtId="0" fontId="8" fillId="3" borderId="3" xfId="0" applyFont="1" applyFill="1" applyBorder="1" applyAlignment="1">
      <alignment horizontal="left"/>
    </xf>
    <xf numFmtId="0" fontId="8" fillId="3" borderId="8" xfId="0" applyFont="1" applyFill="1" applyBorder="1" applyAlignment="1">
      <alignment horizontal="left"/>
    </xf>
    <xf numFmtId="0" fontId="6" fillId="4" borderId="7" xfId="0" applyFont="1" applyFill="1" applyBorder="1" applyAlignment="1">
      <alignment horizontal="left" vertical="center" wrapText="1"/>
    </xf>
    <xf numFmtId="0" fontId="1" fillId="2" borderId="0" xfId="0" applyFont="1" applyFill="1" applyAlignment="1">
      <alignment horizontal="center"/>
    </xf>
    <xf numFmtId="164" fontId="0" fillId="3" borderId="0" xfId="1" applyFont="1" applyFill="1" applyAlignment="1" applyProtection="1">
      <alignment horizontal="left" vertical="center"/>
      <protection locked="0"/>
    </xf>
    <xf numFmtId="0" fontId="6" fillId="4" borderId="7"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6" fillId="5" borderId="8" xfId="0"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4"/>
  <sheetViews>
    <sheetView tabSelected="1" zoomScale="70" zoomScaleNormal="70" workbookViewId="0">
      <selection activeCell="A48" sqref="A48:E48"/>
    </sheetView>
  </sheetViews>
  <sheetFormatPr defaultRowHeight="15" x14ac:dyDescent="0.25"/>
  <cols>
    <col min="1" max="4" width="25.7109375" style="4" customWidth="1"/>
    <col min="5" max="5" width="25.5703125" style="4" customWidth="1"/>
    <col min="6" max="9" width="25.7109375" style="4" customWidth="1"/>
    <col min="10" max="10" width="8.85546875" style="4" customWidth="1"/>
  </cols>
  <sheetData>
    <row r="1" spans="1:26" x14ac:dyDescent="0.25">
      <c r="A1" s="11" t="s">
        <v>0</v>
      </c>
      <c r="B1" s="3"/>
      <c r="C1" s="3"/>
      <c r="D1" s="3"/>
      <c r="E1" s="3"/>
    </row>
    <row r="2" spans="1:26" x14ac:dyDescent="0.25">
      <c r="A2" s="11" t="s">
        <v>1</v>
      </c>
      <c r="B2" s="3"/>
      <c r="C2" s="3"/>
      <c r="D2" s="3"/>
      <c r="E2" s="3"/>
    </row>
    <row r="3" spans="1:26" x14ac:dyDescent="0.25">
      <c r="A3" s="5"/>
      <c r="B3" s="5"/>
      <c r="C3" s="5"/>
      <c r="D3" s="5"/>
      <c r="E3" s="5"/>
    </row>
    <row r="4" spans="1:26" x14ac:dyDescent="0.25">
      <c r="A4" s="122" t="s">
        <v>2</v>
      </c>
      <c r="B4" s="122"/>
      <c r="C4" s="122"/>
      <c r="D4" s="122"/>
      <c r="E4" s="122"/>
      <c r="F4" s="122"/>
      <c r="G4" s="122"/>
      <c r="H4" s="122"/>
      <c r="I4" s="122"/>
    </row>
    <row r="5" spans="1:26" x14ac:dyDescent="0.25">
      <c r="A5" s="6"/>
      <c r="B5" s="6"/>
      <c r="C5" s="6"/>
      <c r="D5" s="6"/>
      <c r="E5" s="6"/>
      <c r="F5" s="6"/>
      <c r="G5" s="6"/>
      <c r="H5" s="6"/>
      <c r="I5" s="6"/>
    </row>
    <row r="6" spans="1:26" x14ac:dyDescent="0.25">
      <c r="A6" s="12" t="s">
        <v>3</v>
      </c>
      <c r="B6" s="15" t="s">
        <v>4</v>
      </c>
      <c r="C6" s="7"/>
      <c r="D6" s="12" t="s">
        <v>5</v>
      </c>
      <c r="E6" s="14">
        <v>2024</v>
      </c>
    </row>
    <row r="7" spans="1:26" x14ac:dyDescent="0.25">
      <c r="A7" s="13" t="s">
        <v>6</v>
      </c>
      <c r="B7" s="15" t="s">
        <v>7</v>
      </c>
      <c r="C7" s="10"/>
      <c r="D7" s="8"/>
      <c r="E7" s="10"/>
    </row>
    <row r="8" spans="1:26" x14ac:dyDescent="0.25">
      <c r="A8" s="13" t="s">
        <v>8</v>
      </c>
      <c r="B8" s="15" t="s">
        <v>7</v>
      </c>
      <c r="C8" s="10"/>
      <c r="D8" s="10"/>
      <c r="E8" s="10"/>
    </row>
    <row r="9" spans="1:26" x14ac:dyDescent="0.25">
      <c r="A9" s="8"/>
      <c r="B9" s="9"/>
      <c r="C9" s="10"/>
      <c r="D9" s="10"/>
      <c r="E9" s="10"/>
    </row>
    <row r="10" spans="1:26" s="18" customFormat="1" x14ac:dyDescent="0.25">
      <c r="A10" s="16"/>
      <c r="B10" s="16"/>
      <c r="C10" s="16"/>
      <c r="D10" s="16"/>
      <c r="E10" s="16"/>
      <c r="F10" s="16"/>
      <c r="G10" s="17" t="s">
        <v>9</v>
      </c>
      <c r="H10" s="123">
        <v>2657203190</v>
      </c>
      <c r="I10" s="123"/>
    </row>
    <row r="11" spans="1:26" s="18" customFormat="1" x14ac:dyDescent="0.25">
      <c r="A11" s="16"/>
      <c r="B11" s="16"/>
      <c r="C11" s="16"/>
      <c r="D11" s="16"/>
      <c r="E11" s="16"/>
      <c r="F11" s="16"/>
      <c r="G11" s="17" t="s">
        <v>10</v>
      </c>
      <c r="I11" s="19">
        <v>138625142.33000001</v>
      </c>
    </row>
    <row r="12" spans="1:26" s="24" customFormat="1" ht="25.5" x14ac:dyDescent="0.25">
      <c r="A12" s="20" t="s">
        <v>22</v>
      </c>
      <c r="B12" s="20" t="s">
        <v>23</v>
      </c>
      <c r="C12" s="20" t="s">
        <v>24</v>
      </c>
      <c r="D12" s="20" t="s">
        <v>25</v>
      </c>
      <c r="E12" s="20" t="s">
        <v>26</v>
      </c>
      <c r="F12" s="21" t="s">
        <v>27</v>
      </c>
      <c r="G12" s="20" t="s">
        <v>28</v>
      </c>
      <c r="H12" s="20" t="s">
        <v>29</v>
      </c>
      <c r="I12" s="20" t="s">
        <v>30</v>
      </c>
      <c r="J12" s="22"/>
      <c r="K12" s="22"/>
      <c r="L12" s="22"/>
      <c r="M12" s="22"/>
      <c r="N12" s="22"/>
      <c r="O12" s="22"/>
      <c r="P12" s="22"/>
      <c r="Q12" s="22"/>
      <c r="R12" s="22"/>
      <c r="S12" s="22"/>
      <c r="T12" s="22"/>
      <c r="U12" s="22"/>
      <c r="V12" s="22"/>
      <c r="W12" s="22"/>
      <c r="X12" s="23"/>
      <c r="Y12" s="23"/>
      <c r="Z12" s="23"/>
    </row>
    <row r="13" spans="1:26" s="24" customFormat="1" x14ac:dyDescent="0.25">
      <c r="A13" s="25" t="s">
        <v>31</v>
      </c>
      <c r="B13" s="25" t="s">
        <v>32</v>
      </c>
      <c r="C13" s="25" t="s">
        <v>33</v>
      </c>
      <c r="D13" s="25" t="s">
        <v>34</v>
      </c>
      <c r="E13" s="25" t="s">
        <v>35</v>
      </c>
      <c r="F13" s="25" t="s">
        <v>36</v>
      </c>
      <c r="G13" s="25" t="s">
        <v>37</v>
      </c>
      <c r="H13" s="25" t="s">
        <v>38</v>
      </c>
      <c r="I13" s="25" t="s">
        <v>39</v>
      </c>
      <c r="J13" s="22"/>
      <c r="K13" s="26"/>
      <c r="L13" s="26"/>
      <c r="M13" s="26"/>
      <c r="N13" s="26"/>
      <c r="O13" s="26"/>
      <c r="P13" s="26"/>
      <c r="Q13" s="26"/>
      <c r="R13" s="26"/>
      <c r="S13" s="26"/>
      <c r="T13" s="26"/>
      <c r="U13" s="26"/>
      <c r="V13" s="26"/>
      <c r="W13" s="26"/>
      <c r="X13" s="27"/>
      <c r="Y13" s="27"/>
      <c r="Z13" s="27"/>
    </row>
    <row r="14" spans="1:26" s="24" customFormat="1" x14ac:dyDescent="0.25">
      <c r="A14" s="124" t="s">
        <v>11</v>
      </c>
      <c r="B14" s="125"/>
      <c r="C14" s="125"/>
      <c r="D14" s="125"/>
      <c r="E14" s="125"/>
      <c r="F14" s="125"/>
      <c r="G14" s="125"/>
      <c r="H14" s="125"/>
      <c r="I14" s="126"/>
      <c r="J14" s="22"/>
      <c r="K14" s="26"/>
      <c r="L14" s="26"/>
      <c r="M14" s="26"/>
      <c r="N14" s="26"/>
      <c r="O14" s="26"/>
      <c r="P14" s="26"/>
      <c r="Q14" s="26"/>
      <c r="R14" s="26"/>
      <c r="S14" s="26"/>
      <c r="T14" s="26"/>
      <c r="U14" s="26"/>
      <c r="V14" s="26"/>
      <c r="W14" s="26"/>
      <c r="X14" s="27"/>
      <c r="Y14" s="27"/>
      <c r="Z14" s="27"/>
    </row>
    <row r="15" spans="1:26" s="24" customFormat="1" x14ac:dyDescent="0.25">
      <c r="A15" s="112" t="s">
        <v>40</v>
      </c>
      <c r="B15" s="127"/>
      <c r="C15" s="127"/>
      <c r="D15" s="127"/>
      <c r="E15" s="127"/>
      <c r="F15" s="127"/>
      <c r="G15" s="127"/>
      <c r="H15" s="127"/>
      <c r="I15" s="128"/>
      <c r="J15" s="22"/>
      <c r="K15" s="28"/>
      <c r="L15" s="28"/>
      <c r="M15" s="28"/>
      <c r="N15" s="28"/>
      <c r="O15" s="28"/>
      <c r="P15" s="28"/>
      <c r="Q15" s="28"/>
      <c r="R15" s="28"/>
      <c r="S15" s="28"/>
      <c r="T15" s="28"/>
      <c r="U15" s="28"/>
      <c r="V15" s="28"/>
      <c r="W15" s="28"/>
      <c r="X15" s="29"/>
      <c r="Y15" s="29"/>
      <c r="Z15" s="29"/>
    </row>
    <row r="16" spans="1:26" s="24" customFormat="1" ht="131.25" customHeight="1" x14ac:dyDescent="0.25">
      <c r="A16" s="30" t="s">
        <v>41</v>
      </c>
      <c r="B16" s="31" t="s">
        <v>42</v>
      </c>
      <c r="C16" s="32" t="s">
        <v>43</v>
      </c>
      <c r="D16" s="31" t="s">
        <v>44</v>
      </c>
      <c r="E16" s="31" t="s">
        <v>45</v>
      </c>
      <c r="F16" s="33" t="s">
        <v>46</v>
      </c>
      <c r="G16" s="34">
        <v>300000</v>
      </c>
      <c r="H16" s="34">
        <v>272252.75</v>
      </c>
      <c r="I16" s="35">
        <f t="shared" ref="I16:I25" si="0">G16-H16</f>
        <v>27747.25</v>
      </c>
      <c r="J16" s="22"/>
      <c r="K16" s="27"/>
      <c r="L16" s="27"/>
      <c r="M16" s="27"/>
      <c r="N16" s="27"/>
      <c r="O16" s="27"/>
      <c r="P16" s="27"/>
      <c r="Q16" s="27"/>
      <c r="R16" s="27"/>
      <c r="S16" s="27"/>
      <c r="T16" s="27"/>
      <c r="U16" s="27"/>
      <c r="V16" s="27"/>
      <c r="W16" s="27"/>
      <c r="X16" s="27"/>
      <c r="Y16" s="27"/>
      <c r="Z16" s="27"/>
    </row>
    <row r="17" spans="1:26" s="24" customFormat="1" ht="159.75" customHeight="1" x14ac:dyDescent="0.25">
      <c r="A17" s="30" t="s">
        <v>47</v>
      </c>
      <c r="B17" s="30" t="s">
        <v>48</v>
      </c>
      <c r="C17" s="32" t="s">
        <v>43</v>
      </c>
      <c r="D17" s="31" t="s">
        <v>49</v>
      </c>
      <c r="E17" s="31" t="s">
        <v>50</v>
      </c>
      <c r="F17" s="33" t="s">
        <v>51</v>
      </c>
      <c r="G17" s="34">
        <v>1000000</v>
      </c>
      <c r="H17" s="34">
        <v>122549</v>
      </c>
      <c r="I17" s="35">
        <f t="shared" si="0"/>
        <v>877451</v>
      </c>
      <c r="J17" s="22"/>
      <c r="K17" s="27"/>
      <c r="L17" s="27"/>
      <c r="M17" s="27"/>
      <c r="N17" s="27"/>
      <c r="O17" s="27"/>
      <c r="P17" s="27"/>
      <c r="Q17" s="27"/>
      <c r="R17" s="27"/>
      <c r="S17" s="27"/>
      <c r="T17" s="27"/>
      <c r="U17" s="27"/>
      <c r="V17" s="27"/>
      <c r="W17" s="27"/>
      <c r="X17" s="27"/>
      <c r="Y17" s="27"/>
      <c r="Z17" s="27"/>
    </row>
    <row r="18" spans="1:26" s="24" customFormat="1" ht="234.75" customHeight="1" x14ac:dyDescent="0.25">
      <c r="A18" s="31" t="s">
        <v>52</v>
      </c>
      <c r="B18" s="31" t="s">
        <v>53</v>
      </c>
      <c r="C18" s="32" t="s">
        <v>54</v>
      </c>
      <c r="D18" s="31" t="s">
        <v>55</v>
      </c>
      <c r="E18" s="31" t="s">
        <v>56</v>
      </c>
      <c r="F18" s="36" t="s">
        <v>57</v>
      </c>
      <c r="G18" s="37">
        <v>3750000</v>
      </c>
      <c r="H18" s="37">
        <v>3660000</v>
      </c>
      <c r="I18" s="38">
        <f t="shared" si="0"/>
        <v>90000</v>
      </c>
      <c r="J18" s="22"/>
      <c r="K18" s="27"/>
      <c r="L18" s="27"/>
      <c r="M18" s="27"/>
      <c r="N18" s="27"/>
      <c r="O18" s="27"/>
      <c r="P18" s="27"/>
      <c r="Q18" s="27"/>
      <c r="R18" s="27"/>
      <c r="S18" s="27"/>
      <c r="T18" s="27"/>
      <c r="U18" s="27"/>
      <c r="V18" s="27"/>
      <c r="W18" s="27"/>
      <c r="X18" s="27"/>
      <c r="Y18" s="27"/>
      <c r="Z18" s="27"/>
    </row>
    <row r="19" spans="1:26" s="24" customFormat="1" ht="380.25" customHeight="1" x14ac:dyDescent="0.25">
      <c r="A19" s="31" t="s">
        <v>58</v>
      </c>
      <c r="B19" s="31" t="s">
        <v>59</v>
      </c>
      <c r="C19" s="32" t="s">
        <v>60</v>
      </c>
      <c r="D19" s="31" t="s">
        <v>61</v>
      </c>
      <c r="E19" s="31" t="s">
        <v>62</v>
      </c>
      <c r="F19" s="33"/>
      <c r="G19" s="34">
        <v>5000000</v>
      </c>
      <c r="H19" s="34">
        <v>0</v>
      </c>
      <c r="I19" s="35">
        <f t="shared" si="0"/>
        <v>5000000</v>
      </c>
      <c r="J19" s="22"/>
      <c r="K19" s="27"/>
      <c r="L19" s="27"/>
      <c r="M19" s="27"/>
      <c r="N19" s="27"/>
      <c r="O19" s="27"/>
      <c r="P19" s="27"/>
      <c r="Q19" s="27"/>
      <c r="R19" s="27"/>
      <c r="S19" s="27"/>
      <c r="T19" s="27"/>
      <c r="U19" s="27"/>
      <c r="V19" s="27"/>
      <c r="W19" s="27"/>
      <c r="X19" s="27"/>
      <c r="Y19" s="27"/>
      <c r="Z19" s="27"/>
    </row>
    <row r="20" spans="1:26" s="24" customFormat="1" ht="111" customHeight="1" x14ac:dyDescent="0.25">
      <c r="A20" s="113" t="s">
        <v>63</v>
      </c>
      <c r="B20" s="31" t="s">
        <v>64</v>
      </c>
      <c r="C20" s="117" t="s">
        <v>65</v>
      </c>
      <c r="D20" s="31" t="s">
        <v>66</v>
      </c>
      <c r="E20" s="31" t="s">
        <v>67</v>
      </c>
      <c r="F20" s="40" t="s">
        <v>68</v>
      </c>
      <c r="G20" s="37">
        <v>3200000</v>
      </c>
      <c r="H20" s="37">
        <v>2912795</v>
      </c>
      <c r="I20" s="38">
        <f t="shared" si="0"/>
        <v>287205</v>
      </c>
      <c r="J20" s="22"/>
      <c r="K20" s="27"/>
      <c r="L20" s="27"/>
      <c r="M20" s="27"/>
      <c r="N20" s="27"/>
      <c r="O20" s="27"/>
      <c r="P20" s="27"/>
      <c r="Q20" s="27"/>
      <c r="R20" s="27"/>
      <c r="S20" s="27"/>
      <c r="T20" s="27"/>
      <c r="U20" s="27"/>
      <c r="V20" s="27"/>
      <c r="W20" s="27"/>
      <c r="X20" s="27"/>
      <c r="Y20" s="27"/>
      <c r="Z20" s="27"/>
    </row>
    <row r="21" spans="1:26" s="24" customFormat="1" ht="175.9" customHeight="1" x14ac:dyDescent="0.25">
      <c r="A21" s="114"/>
      <c r="B21" s="39" t="s">
        <v>69</v>
      </c>
      <c r="C21" s="114"/>
      <c r="D21" s="39" t="s">
        <v>70</v>
      </c>
      <c r="E21" s="41" t="s">
        <v>71</v>
      </c>
      <c r="F21" s="40" t="s">
        <v>72</v>
      </c>
      <c r="G21" s="37">
        <v>57000000</v>
      </c>
      <c r="H21" s="37">
        <v>56995200</v>
      </c>
      <c r="I21" s="38">
        <f t="shared" si="0"/>
        <v>4800</v>
      </c>
      <c r="J21" s="22"/>
      <c r="K21" s="27"/>
      <c r="L21" s="27"/>
      <c r="M21" s="27"/>
      <c r="N21" s="27"/>
      <c r="O21" s="27"/>
      <c r="P21" s="27"/>
      <c r="Q21" s="27"/>
      <c r="R21" s="27"/>
      <c r="S21" s="27"/>
      <c r="T21" s="27"/>
      <c r="U21" s="27"/>
      <c r="V21" s="27"/>
      <c r="W21" s="27"/>
      <c r="X21" s="27"/>
      <c r="Y21" s="27"/>
      <c r="Z21" s="27"/>
    </row>
    <row r="22" spans="1:26" s="24" customFormat="1" ht="60" customHeight="1" x14ac:dyDescent="0.25">
      <c r="A22" s="113" t="s">
        <v>73</v>
      </c>
      <c r="B22" s="113" t="s">
        <v>74</v>
      </c>
      <c r="C22" s="117" t="s">
        <v>75</v>
      </c>
      <c r="D22" s="31" t="s">
        <v>76</v>
      </c>
      <c r="E22" s="31" t="s">
        <v>77</v>
      </c>
      <c r="F22" s="33" t="s">
        <v>78</v>
      </c>
      <c r="G22" s="34">
        <v>50000</v>
      </c>
      <c r="H22" s="34">
        <v>0</v>
      </c>
      <c r="I22" s="35">
        <f t="shared" si="0"/>
        <v>50000</v>
      </c>
      <c r="J22" s="22"/>
      <c r="K22" s="27"/>
      <c r="L22" s="27"/>
      <c r="M22" s="27"/>
      <c r="N22" s="27"/>
      <c r="O22" s="27"/>
      <c r="P22" s="27"/>
      <c r="Q22" s="27"/>
      <c r="R22" s="27"/>
      <c r="S22" s="27"/>
      <c r="T22" s="27"/>
      <c r="U22" s="27"/>
      <c r="V22" s="27"/>
      <c r="W22" s="27"/>
      <c r="X22" s="27"/>
      <c r="Y22" s="27"/>
      <c r="Z22" s="27"/>
    </row>
    <row r="23" spans="1:26" s="24" customFormat="1" ht="60" customHeight="1" x14ac:dyDescent="0.25">
      <c r="A23" s="116"/>
      <c r="B23" s="116"/>
      <c r="C23" s="116"/>
      <c r="D23" s="31" t="s">
        <v>79</v>
      </c>
      <c r="E23" s="31" t="s">
        <v>80</v>
      </c>
      <c r="F23" s="33" t="s">
        <v>78</v>
      </c>
      <c r="G23" s="34">
        <v>50000</v>
      </c>
      <c r="H23" s="34">
        <v>0</v>
      </c>
      <c r="I23" s="35">
        <f t="shared" si="0"/>
        <v>50000</v>
      </c>
      <c r="J23" s="22"/>
      <c r="K23" s="27"/>
      <c r="L23" s="27"/>
      <c r="M23" s="27"/>
      <c r="N23" s="27"/>
      <c r="O23" s="27"/>
      <c r="P23" s="27"/>
      <c r="Q23" s="27"/>
      <c r="R23" s="27"/>
      <c r="S23" s="27"/>
      <c r="T23" s="27"/>
      <c r="U23" s="27"/>
      <c r="V23" s="27"/>
      <c r="W23" s="27"/>
      <c r="X23" s="27"/>
      <c r="Y23" s="27"/>
      <c r="Z23" s="27"/>
    </row>
    <row r="24" spans="1:26" s="24" customFormat="1" ht="71.25" customHeight="1" x14ac:dyDescent="0.25">
      <c r="A24" s="42" t="s">
        <v>81</v>
      </c>
      <c r="B24" s="42" t="s">
        <v>82</v>
      </c>
      <c r="C24" s="117" t="s">
        <v>83</v>
      </c>
      <c r="D24" s="39" t="s">
        <v>84</v>
      </c>
      <c r="E24" s="39" t="s">
        <v>85</v>
      </c>
      <c r="F24" s="40" t="s">
        <v>78</v>
      </c>
      <c r="G24" s="37">
        <v>1500000</v>
      </c>
      <c r="H24" s="37">
        <v>0</v>
      </c>
      <c r="I24" s="38">
        <f t="shared" si="0"/>
        <v>1500000</v>
      </c>
      <c r="J24" s="22"/>
      <c r="K24" s="27"/>
      <c r="L24" s="27"/>
      <c r="M24" s="27"/>
      <c r="N24" s="27"/>
      <c r="O24" s="27"/>
      <c r="P24" s="27"/>
      <c r="Q24" s="27"/>
      <c r="R24" s="27"/>
      <c r="S24" s="27"/>
      <c r="T24" s="27"/>
      <c r="U24" s="27"/>
      <c r="V24" s="27"/>
      <c r="W24" s="27"/>
      <c r="X24" s="27"/>
      <c r="Y24" s="27"/>
      <c r="Z24" s="27"/>
    </row>
    <row r="25" spans="1:26" s="24" customFormat="1" ht="90" customHeight="1" x14ac:dyDescent="0.25">
      <c r="A25" s="31" t="s">
        <v>86</v>
      </c>
      <c r="B25" s="43" t="s">
        <v>87</v>
      </c>
      <c r="C25" s="116"/>
      <c r="D25" s="31" t="s">
        <v>88</v>
      </c>
      <c r="E25" s="31" t="s">
        <v>89</v>
      </c>
      <c r="F25" s="33" t="s">
        <v>90</v>
      </c>
      <c r="G25" s="34">
        <v>500000</v>
      </c>
      <c r="H25" s="34">
        <v>499166.5</v>
      </c>
      <c r="I25" s="35">
        <f t="shared" si="0"/>
        <v>833.5</v>
      </c>
      <c r="J25" s="22"/>
      <c r="K25" s="27"/>
      <c r="L25" s="27"/>
      <c r="M25" s="27"/>
      <c r="N25" s="27"/>
      <c r="O25" s="27"/>
      <c r="P25" s="27"/>
      <c r="Q25" s="27"/>
      <c r="R25" s="27"/>
      <c r="S25" s="27"/>
      <c r="T25" s="27"/>
      <c r="U25" s="27"/>
      <c r="V25" s="27"/>
      <c r="W25" s="27"/>
      <c r="X25" s="27"/>
      <c r="Y25" s="27"/>
      <c r="Z25" s="27"/>
    </row>
    <row r="26" spans="1:26" s="24" customFormat="1" ht="24.75" customHeight="1" x14ac:dyDescent="0.25">
      <c r="A26" s="44" t="s">
        <v>91</v>
      </c>
      <c r="B26" s="45"/>
      <c r="C26" s="45"/>
      <c r="D26" s="45"/>
      <c r="E26" s="45"/>
      <c r="F26" s="45"/>
      <c r="G26" s="46"/>
      <c r="H26" s="46"/>
      <c r="I26" s="47"/>
      <c r="J26" s="22"/>
      <c r="K26" s="26"/>
      <c r="L26" s="26"/>
      <c r="M26" s="26"/>
      <c r="N26" s="26"/>
      <c r="O26" s="26"/>
      <c r="P26" s="26"/>
      <c r="Q26" s="26"/>
      <c r="R26" s="26"/>
      <c r="S26" s="26"/>
      <c r="T26" s="26"/>
      <c r="U26" s="26"/>
      <c r="V26" s="26"/>
      <c r="W26" s="26"/>
      <c r="X26" s="27"/>
      <c r="Y26" s="27"/>
      <c r="Z26" s="27"/>
    </row>
    <row r="27" spans="1:26" s="24" customFormat="1" ht="97.5" customHeight="1" x14ac:dyDescent="0.25">
      <c r="A27" s="113" t="s">
        <v>92</v>
      </c>
      <c r="B27" s="30" t="s">
        <v>93</v>
      </c>
      <c r="C27" s="117" t="s">
        <v>94</v>
      </c>
      <c r="D27" s="30" t="s">
        <v>95</v>
      </c>
      <c r="E27" s="31" t="s">
        <v>96</v>
      </c>
      <c r="F27" s="48" t="s">
        <v>97</v>
      </c>
      <c r="G27" s="34">
        <v>500000</v>
      </c>
      <c r="H27" s="34">
        <v>298494</v>
      </c>
      <c r="I27" s="49">
        <f t="shared" ref="I27:I35" si="1">G27-H27</f>
        <v>201506</v>
      </c>
      <c r="J27" s="22"/>
      <c r="K27" s="27"/>
      <c r="L27" s="27"/>
      <c r="M27" s="27"/>
      <c r="N27" s="27"/>
      <c r="O27" s="27"/>
      <c r="P27" s="27"/>
      <c r="Q27" s="27"/>
      <c r="R27" s="27"/>
      <c r="S27" s="27"/>
      <c r="T27" s="27"/>
      <c r="U27" s="27"/>
      <c r="V27" s="27"/>
      <c r="W27" s="27"/>
      <c r="X27" s="27"/>
      <c r="Y27" s="27"/>
      <c r="Z27" s="27"/>
    </row>
    <row r="28" spans="1:26" s="24" customFormat="1" ht="145.5" customHeight="1" x14ac:dyDescent="0.25">
      <c r="A28" s="116"/>
      <c r="B28" s="30" t="s">
        <v>98</v>
      </c>
      <c r="C28" s="116"/>
      <c r="D28" s="30" t="s">
        <v>99</v>
      </c>
      <c r="E28" s="31" t="s">
        <v>100</v>
      </c>
      <c r="F28" s="50"/>
      <c r="G28" s="34">
        <v>1500000</v>
      </c>
      <c r="H28" s="51">
        <v>1384743</v>
      </c>
      <c r="I28" s="52">
        <f t="shared" si="1"/>
        <v>115257</v>
      </c>
      <c r="J28" s="22"/>
      <c r="K28" s="27"/>
      <c r="L28" s="27"/>
      <c r="M28" s="27"/>
      <c r="N28" s="27"/>
      <c r="O28" s="27"/>
      <c r="P28" s="27"/>
      <c r="Q28" s="27"/>
      <c r="R28" s="27"/>
      <c r="S28" s="27"/>
      <c r="T28" s="27"/>
      <c r="U28" s="27"/>
      <c r="V28" s="27"/>
      <c r="W28" s="27"/>
      <c r="X28" s="27"/>
      <c r="Y28" s="27"/>
      <c r="Z28" s="27"/>
    </row>
    <row r="29" spans="1:26" s="24" customFormat="1" ht="156" customHeight="1" x14ac:dyDescent="0.25">
      <c r="A29" s="30" t="s">
        <v>101</v>
      </c>
      <c r="B29" s="30" t="s">
        <v>102</v>
      </c>
      <c r="C29" s="32" t="s">
        <v>103</v>
      </c>
      <c r="D29" s="30" t="s">
        <v>104</v>
      </c>
      <c r="E29" s="31" t="s">
        <v>105</v>
      </c>
      <c r="F29" s="33" t="s">
        <v>106</v>
      </c>
      <c r="G29" s="53">
        <v>1000000</v>
      </c>
      <c r="H29" s="54">
        <v>963821</v>
      </c>
      <c r="I29" s="52">
        <f t="shared" si="1"/>
        <v>36179</v>
      </c>
      <c r="J29" s="22"/>
      <c r="K29" s="27"/>
      <c r="L29" s="27"/>
      <c r="M29" s="27"/>
      <c r="N29" s="27"/>
      <c r="O29" s="27"/>
      <c r="P29" s="27"/>
      <c r="Q29" s="27"/>
      <c r="R29" s="27"/>
      <c r="S29" s="27"/>
      <c r="T29" s="27"/>
      <c r="U29" s="27"/>
      <c r="V29" s="27"/>
      <c r="W29" s="27"/>
      <c r="X29" s="27"/>
      <c r="Y29" s="27"/>
      <c r="Z29" s="27"/>
    </row>
    <row r="30" spans="1:26" s="24" customFormat="1" ht="333" customHeight="1" x14ac:dyDescent="0.25">
      <c r="A30" s="30" t="s">
        <v>107</v>
      </c>
      <c r="B30" s="30" t="s">
        <v>108</v>
      </c>
      <c r="C30" s="32" t="s">
        <v>109</v>
      </c>
      <c r="D30" s="30" t="s">
        <v>110</v>
      </c>
      <c r="E30" s="31" t="s">
        <v>111</v>
      </c>
      <c r="F30" s="55" t="s">
        <v>112</v>
      </c>
      <c r="G30" s="34">
        <v>18000000</v>
      </c>
      <c r="H30" s="56">
        <v>17856000</v>
      </c>
      <c r="I30" s="52">
        <f t="shared" si="1"/>
        <v>144000</v>
      </c>
      <c r="J30" s="22"/>
      <c r="K30" s="27"/>
      <c r="L30" s="27"/>
      <c r="M30" s="27"/>
      <c r="N30" s="27"/>
      <c r="O30" s="27"/>
      <c r="P30" s="27"/>
      <c r="Q30" s="27"/>
      <c r="R30" s="27"/>
      <c r="S30" s="27"/>
      <c r="T30" s="27"/>
      <c r="U30" s="27"/>
      <c r="V30" s="27"/>
      <c r="W30" s="27"/>
      <c r="X30" s="27"/>
      <c r="Y30" s="27"/>
      <c r="Z30" s="27"/>
    </row>
    <row r="31" spans="1:26" s="24" customFormat="1" ht="131.25" customHeight="1" x14ac:dyDescent="0.25">
      <c r="A31" s="30" t="s">
        <v>113</v>
      </c>
      <c r="B31" s="30" t="s">
        <v>114</v>
      </c>
      <c r="C31" s="32" t="s">
        <v>65</v>
      </c>
      <c r="D31" s="30" t="s">
        <v>115</v>
      </c>
      <c r="E31" s="31" t="s">
        <v>116</v>
      </c>
      <c r="F31" s="40" t="s">
        <v>117</v>
      </c>
      <c r="G31" s="37">
        <v>200000</v>
      </c>
      <c r="H31" s="37">
        <v>177097.5</v>
      </c>
      <c r="I31" s="35">
        <f t="shared" si="1"/>
        <v>22902.5</v>
      </c>
      <c r="J31" s="22"/>
      <c r="K31" s="27"/>
      <c r="L31" s="27"/>
      <c r="M31" s="27"/>
      <c r="N31" s="27"/>
      <c r="O31" s="27"/>
      <c r="P31" s="27"/>
      <c r="Q31" s="27"/>
      <c r="R31" s="27"/>
      <c r="S31" s="27"/>
      <c r="T31" s="27"/>
      <c r="U31" s="27"/>
      <c r="V31" s="27"/>
      <c r="W31" s="27"/>
      <c r="X31" s="27"/>
      <c r="Y31" s="27"/>
      <c r="Z31" s="27"/>
    </row>
    <row r="32" spans="1:26" s="24" customFormat="1" ht="99" customHeight="1" x14ac:dyDescent="0.25">
      <c r="A32" s="42" t="s">
        <v>118</v>
      </c>
      <c r="B32" s="42" t="s">
        <v>119</v>
      </c>
      <c r="C32" s="20" t="s">
        <v>83</v>
      </c>
      <c r="D32" s="42" t="s">
        <v>120</v>
      </c>
      <c r="E32" s="31" t="s">
        <v>116</v>
      </c>
      <c r="F32" s="33" t="s">
        <v>121</v>
      </c>
      <c r="G32" s="34">
        <v>400000</v>
      </c>
      <c r="H32" s="34">
        <v>399371</v>
      </c>
      <c r="I32" s="35">
        <f t="shared" si="1"/>
        <v>629</v>
      </c>
      <c r="J32" s="22"/>
      <c r="K32" s="27"/>
      <c r="L32" s="27"/>
      <c r="M32" s="27"/>
      <c r="N32" s="27"/>
      <c r="O32" s="27"/>
      <c r="P32" s="27"/>
      <c r="Q32" s="27"/>
      <c r="R32" s="27"/>
      <c r="S32" s="27"/>
      <c r="T32" s="27"/>
      <c r="U32" s="27"/>
      <c r="V32" s="27"/>
      <c r="W32" s="27"/>
      <c r="X32" s="27"/>
      <c r="Y32" s="27"/>
      <c r="Z32" s="27"/>
    </row>
    <row r="33" spans="1:26" s="24" customFormat="1" ht="90" customHeight="1" x14ac:dyDescent="0.25">
      <c r="A33" s="113" t="s">
        <v>122</v>
      </c>
      <c r="B33" s="113" t="s">
        <v>123</v>
      </c>
      <c r="C33" s="117" t="s">
        <v>83</v>
      </c>
      <c r="D33" s="57" t="s">
        <v>124</v>
      </c>
      <c r="E33" s="39" t="s">
        <v>125</v>
      </c>
      <c r="F33" s="33" t="s">
        <v>126</v>
      </c>
      <c r="G33" s="34">
        <v>8000000</v>
      </c>
      <c r="H33" s="34">
        <v>8000000</v>
      </c>
      <c r="I33" s="35">
        <f t="shared" si="1"/>
        <v>0</v>
      </c>
      <c r="J33" s="22"/>
      <c r="K33" s="27"/>
      <c r="L33" s="27"/>
      <c r="M33" s="27"/>
      <c r="N33" s="27"/>
      <c r="O33" s="27"/>
      <c r="P33" s="27"/>
      <c r="Q33" s="27"/>
      <c r="R33" s="27"/>
      <c r="S33" s="27"/>
      <c r="T33" s="27"/>
      <c r="U33" s="27"/>
      <c r="V33" s="27"/>
      <c r="W33" s="27"/>
      <c r="X33" s="27"/>
      <c r="Y33" s="27"/>
      <c r="Z33" s="27"/>
    </row>
    <row r="34" spans="1:26" s="24" customFormat="1" ht="64.5" customHeight="1" x14ac:dyDescent="0.25">
      <c r="A34" s="114"/>
      <c r="B34" s="114"/>
      <c r="C34" s="114"/>
      <c r="D34" s="43" t="s">
        <v>127</v>
      </c>
      <c r="E34" s="31" t="s">
        <v>128</v>
      </c>
      <c r="F34" s="33" t="s">
        <v>129</v>
      </c>
      <c r="G34" s="34">
        <v>400000</v>
      </c>
      <c r="H34" s="34">
        <v>399400</v>
      </c>
      <c r="I34" s="35">
        <f t="shared" si="1"/>
        <v>600</v>
      </c>
      <c r="J34" s="22"/>
      <c r="K34" s="27"/>
      <c r="L34" s="27"/>
      <c r="M34" s="27"/>
      <c r="N34" s="27"/>
      <c r="O34" s="27"/>
      <c r="P34" s="27"/>
      <c r="Q34" s="27"/>
      <c r="R34" s="27"/>
      <c r="S34" s="27"/>
      <c r="T34" s="27"/>
      <c r="U34" s="27"/>
      <c r="V34" s="27"/>
      <c r="W34" s="27"/>
      <c r="X34" s="27"/>
      <c r="Y34" s="27"/>
      <c r="Z34" s="27"/>
    </row>
    <row r="35" spans="1:26" s="24" customFormat="1" ht="81.75" customHeight="1" x14ac:dyDescent="0.25">
      <c r="A35" s="116"/>
      <c r="B35" s="116"/>
      <c r="C35" s="116"/>
      <c r="D35" s="30" t="s">
        <v>130</v>
      </c>
      <c r="E35" s="31" t="s">
        <v>131</v>
      </c>
      <c r="F35" s="33" t="s">
        <v>132</v>
      </c>
      <c r="G35" s="34">
        <v>500000</v>
      </c>
      <c r="H35" s="34">
        <v>399927</v>
      </c>
      <c r="I35" s="35">
        <f t="shared" si="1"/>
        <v>100073</v>
      </c>
      <c r="J35" s="22"/>
      <c r="K35" s="27"/>
      <c r="L35" s="27"/>
      <c r="M35" s="27"/>
      <c r="N35" s="27"/>
      <c r="O35" s="27"/>
      <c r="P35" s="27"/>
      <c r="Q35" s="27"/>
      <c r="R35" s="27"/>
      <c r="S35" s="27"/>
      <c r="T35" s="27"/>
      <c r="U35" s="27"/>
      <c r="V35" s="27"/>
      <c r="W35" s="27"/>
      <c r="X35" s="27"/>
      <c r="Y35" s="27"/>
      <c r="Z35" s="27"/>
    </row>
    <row r="36" spans="1:26" s="24" customFormat="1" ht="24.75" customHeight="1" x14ac:dyDescent="0.25">
      <c r="A36" s="118" t="s">
        <v>12</v>
      </c>
      <c r="B36" s="119"/>
      <c r="C36" s="119"/>
      <c r="D36" s="119"/>
      <c r="E36" s="120"/>
      <c r="F36" s="58"/>
      <c r="G36" s="59">
        <f>SUM(G17:G35,G16)</f>
        <v>102850000</v>
      </c>
      <c r="H36" s="59">
        <f>SUM(H16,H17:H35)</f>
        <v>94340816.75</v>
      </c>
      <c r="I36" s="59">
        <f>SUM(I16,I17:I31,I32:I35)</f>
        <v>8509183.25</v>
      </c>
      <c r="J36" s="60"/>
      <c r="K36" s="61"/>
      <c r="L36" s="61"/>
      <c r="M36" s="61"/>
      <c r="N36" s="61"/>
      <c r="O36" s="61"/>
      <c r="P36" s="61"/>
      <c r="Q36" s="61"/>
      <c r="R36" s="61"/>
      <c r="S36" s="61"/>
      <c r="T36" s="61"/>
      <c r="U36" s="61"/>
      <c r="V36" s="61"/>
      <c r="W36" s="61"/>
      <c r="X36" s="61"/>
      <c r="Y36" s="61"/>
      <c r="Z36" s="61"/>
    </row>
    <row r="37" spans="1:26" s="24" customFormat="1" ht="24.75" customHeight="1" x14ac:dyDescent="0.25">
      <c r="A37" s="121" t="s">
        <v>13</v>
      </c>
      <c r="B37" s="100"/>
      <c r="C37" s="100"/>
      <c r="D37" s="100"/>
      <c r="E37" s="100"/>
      <c r="F37" s="100"/>
      <c r="G37" s="100"/>
      <c r="H37" s="100"/>
      <c r="I37" s="106"/>
      <c r="J37" s="22"/>
      <c r="K37" s="27"/>
      <c r="L37" s="27"/>
      <c r="M37" s="27"/>
      <c r="N37" s="27"/>
      <c r="O37" s="27"/>
      <c r="P37" s="27"/>
      <c r="Q37" s="27"/>
      <c r="R37" s="27"/>
      <c r="S37" s="27"/>
      <c r="T37" s="27"/>
      <c r="U37" s="27"/>
      <c r="V37" s="27"/>
      <c r="W37" s="27"/>
      <c r="X37" s="27"/>
      <c r="Y37" s="27"/>
      <c r="Z37" s="27"/>
    </row>
    <row r="38" spans="1:26" s="24" customFormat="1" ht="24.75" customHeight="1" x14ac:dyDescent="0.25">
      <c r="A38" s="112" t="s">
        <v>40</v>
      </c>
      <c r="B38" s="100"/>
      <c r="C38" s="100"/>
      <c r="D38" s="100"/>
      <c r="E38" s="100"/>
      <c r="F38" s="100"/>
      <c r="G38" s="100"/>
      <c r="H38" s="100"/>
      <c r="I38" s="106"/>
      <c r="J38" s="22"/>
      <c r="K38" s="26"/>
      <c r="L38" s="26"/>
      <c r="M38" s="26"/>
      <c r="N38" s="26"/>
      <c r="O38" s="26"/>
      <c r="P38" s="26"/>
      <c r="Q38" s="26"/>
      <c r="R38" s="26"/>
      <c r="S38" s="26"/>
      <c r="T38" s="26"/>
      <c r="U38" s="26"/>
      <c r="V38" s="26"/>
      <c r="W38" s="26"/>
      <c r="X38" s="27"/>
      <c r="Y38" s="27"/>
      <c r="Z38" s="27"/>
    </row>
    <row r="39" spans="1:26" s="24" customFormat="1" ht="189" customHeight="1" x14ac:dyDescent="0.25">
      <c r="A39" s="31" t="s">
        <v>133</v>
      </c>
      <c r="B39" s="31" t="s">
        <v>98</v>
      </c>
      <c r="C39" s="32" t="s">
        <v>134</v>
      </c>
      <c r="D39" s="30" t="s">
        <v>135</v>
      </c>
      <c r="E39" s="31" t="s">
        <v>136</v>
      </c>
      <c r="F39" s="33" t="s">
        <v>137</v>
      </c>
      <c r="G39" s="34">
        <v>500000</v>
      </c>
      <c r="H39" s="62">
        <v>366080</v>
      </c>
      <c r="I39" s="35">
        <f>G39-H39</f>
        <v>133920</v>
      </c>
      <c r="J39" s="22"/>
      <c r="K39" s="26"/>
      <c r="L39" s="26"/>
      <c r="M39" s="26"/>
      <c r="N39" s="26"/>
      <c r="O39" s="26"/>
      <c r="P39" s="26"/>
      <c r="Q39" s="26"/>
      <c r="R39" s="26"/>
      <c r="S39" s="26"/>
      <c r="T39" s="26"/>
      <c r="U39" s="26"/>
      <c r="V39" s="26"/>
      <c r="W39" s="26"/>
      <c r="X39" s="27"/>
      <c r="Y39" s="27"/>
      <c r="Z39" s="27"/>
    </row>
    <row r="40" spans="1:26" s="24" customFormat="1" ht="24.75" customHeight="1" x14ac:dyDescent="0.25">
      <c r="A40" s="63" t="s">
        <v>91</v>
      </c>
      <c r="B40" s="64"/>
      <c r="C40" s="64"/>
      <c r="D40" s="65"/>
      <c r="E40" s="65"/>
      <c r="F40" s="65"/>
      <c r="G40" s="66"/>
      <c r="H40" s="66"/>
      <c r="I40" s="67"/>
      <c r="J40" s="22"/>
      <c r="K40" s="26"/>
      <c r="L40" s="26"/>
      <c r="M40" s="26"/>
      <c r="N40" s="26"/>
      <c r="O40" s="26"/>
      <c r="P40" s="26"/>
      <c r="Q40" s="26"/>
      <c r="R40" s="26"/>
      <c r="S40" s="26"/>
      <c r="T40" s="26"/>
      <c r="U40" s="26"/>
      <c r="V40" s="26"/>
      <c r="W40" s="26"/>
      <c r="X40" s="27"/>
      <c r="Y40" s="27"/>
      <c r="Z40" s="27"/>
    </row>
    <row r="41" spans="1:26" s="24" customFormat="1" ht="145.5" customHeight="1" x14ac:dyDescent="0.25">
      <c r="A41" s="113" t="s">
        <v>138</v>
      </c>
      <c r="B41" s="31" t="s">
        <v>139</v>
      </c>
      <c r="C41" s="115" t="s">
        <v>140</v>
      </c>
      <c r="D41" s="43" t="s">
        <v>141</v>
      </c>
      <c r="E41" s="31" t="s">
        <v>142</v>
      </c>
      <c r="F41" s="33" t="s">
        <v>143</v>
      </c>
      <c r="G41" s="34">
        <v>500000</v>
      </c>
      <c r="H41" s="34">
        <v>203508.2</v>
      </c>
      <c r="I41" s="35">
        <f t="shared" ref="I41:I47" si="2">G41-H41</f>
        <v>296491.8</v>
      </c>
      <c r="J41" s="22"/>
      <c r="K41" s="27"/>
      <c r="L41" s="27"/>
      <c r="M41" s="27"/>
      <c r="N41" s="27"/>
      <c r="O41" s="27"/>
      <c r="P41" s="27"/>
      <c r="Q41" s="27"/>
      <c r="R41" s="27"/>
      <c r="S41" s="27"/>
      <c r="T41" s="27"/>
      <c r="U41" s="27"/>
      <c r="V41" s="27"/>
      <c r="W41" s="27"/>
      <c r="X41" s="27"/>
      <c r="Y41" s="27"/>
      <c r="Z41" s="27"/>
    </row>
    <row r="42" spans="1:26" s="24" customFormat="1" ht="72.75" customHeight="1" x14ac:dyDescent="0.25">
      <c r="A42" s="114"/>
      <c r="B42" s="31" t="s">
        <v>144</v>
      </c>
      <c r="C42" s="116"/>
      <c r="D42" s="43" t="s">
        <v>145</v>
      </c>
      <c r="E42" s="31" t="s">
        <v>146</v>
      </c>
      <c r="F42" s="33" t="s">
        <v>147</v>
      </c>
      <c r="G42" s="35">
        <v>100000</v>
      </c>
      <c r="H42" s="35">
        <v>56457</v>
      </c>
      <c r="I42" s="35">
        <f t="shared" si="2"/>
        <v>43543</v>
      </c>
      <c r="J42" s="22"/>
      <c r="K42" s="27"/>
      <c r="L42" s="27"/>
      <c r="M42" s="27"/>
      <c r="N42" s="27"/>
      <c r="O42" s="27"/>
      <c r="P42" s="27"/>
      <c r="Q42" s="27"/>
      <c r="R42" s="27"/>
      <c r="S42" s="27"/>
      <c r="T42" s="27"/>
      <c r="U42" s="27"/>
      <c r="V42" s="27"/>
      <c r="W42" s="27"/>
      <c r="X42" s="27"/>
      <c r="Y42" s="27"/>
      <c r="Z42" s="27"/>
    </row>
    <row r="43" spans="1:26" s="24" customFormat="1" ht="53.25" customHeight="1" x14ac:dyDescent="0.25">
      <c r="A43" s="114"/>
      <c r="B43" s="31" t="s">
        <v>148</v>
      </c>
      <c r="C43" s="117" t="s">
        <v>149</v>
      </c>
      <c r="D43" s="43" t="s">
        <v>150</v>
      </c>
      <c r="E43" s="31" t="s">
        <v>151</v>
      </c>
      <c r="F43" s="33" t="s">
        <v>152</v>
      </c>
      <c r="G43" s="34">
        <v>500000</v>
      </c>
      <c r="H43" s="34">
        <v>173110</v>
      </c>
      <c r="I43" s="35">
        <f t="shared" si="2"/>
        <v>326890</v>
      </c>
      <c r="J43" s="22"/>
      <c r="K43" s="27"/>
      <c r="L43" s="27"/>
      <c r="M43" s="27"/>
      <c r="N43" s="27"/>
      <c r="O43" s="27"/>
      <c r="P43" s="27"/>
      <c r="Q43" s="27"/>
      <c r="R43" s="27"/>
      <c r="S43" s="27"/>
      <c r="T43" s="27"/>
      <c r="U43" s="27"/>
      <c r="V43" s="27"/>
      <c r="W43" s="27"/>
      <c r="X43" s="27"/>
      <c r="Y43" s="27"/>
      <c r="Z43" s="27"/>
    </row>
    <row r="44" spans="1:26" s="24" customFormat="1" ht="45" customHeight="1" x14ac:dyDescent="0.25">
      <c r="A44" s="114"/>
      <c r="B44" s="31" t="s">
        <v>153</v>
      </c>
      <c r="C44" s="114"/>
      <c r="D44" s="43" t="s">
        <v>154</v>
      </c>
      <c r="E44" s="31" t="s">
        <v>155</v>
      </c>
      <c r="F44" s="33" t="s">
        <v>156</v>
      </c>
      <c r="G44" s="34">
        <v>500000</v>
      </c>
      <c r="H44" s="34">
        <v>490732</v>
      </c>
      <c r="I44" s="35">
        <f t="shared" si="2"/>
        <v>9268</v>
      </c>
      <c r="J44" s="22"/>
      <c r="K44" s="27"/>
      <c r="L44" s="27"/>
      <c r="M44" s="27"/>
      <c r="N44" s="27"/>
      <c r="O44" s="27"/>
      <c r="P44" s="27"/>
      <c r="Q44" s="27"/>
      <c r="R44" s="27"/>
      <c r="S44" s="27"/>
      <c r="T44" s="27"/>
      <c r="U44" s="27"/>
      <c r="V44" s="27"/>
      <c r="W44" s="27"/>
      <c r="X44" s="27"/>
      <c r="Y44" s="27"/>
      <c r="Z44" s="27"/>
    </row>
    <row r="45" spans="1:26" s="24" customFormat="1" ht="48.75" customHeight="1" x14ac:dyDescent="0.25">
      <c r="A45" s="114"/>
      <c r="B45" s="113" t="s">
        <v>157</v>
      </c>
      <c r="C45" s="114"/>
      <c r="D45" s="43" t="s">
        <v>158</v>
      </c>
      <c r="E45" s="31" t="s">
        <v>159</v>
      </c>
      <c r="F45" s="33" t="s">
        <v>160</v>
      </c>
      <c r="G45" s="34">
        <v>1950000</v>
      </c>
      <c r="H45" s="34">
        <v>771703.65</v>
      </c>
      <c r="I45" s="35">
        <f t="shared" si="2"/>
        <v>1178296.3500000001</v>
      </c>
      <c r="J45" s="22"/>
      <c r="K45" s="27"/>
      <c r="L45" s="27"/>
      <c r="M45" s="27"/>
      <c r="N45" s="27"/>
      <c r="O45" s="27"/>
      <c r="P45" s="27"/>
      <c r="Q45" s="27"/>
      <c r="R45" s="27"/>
      <c r="S45" s="27"/>
      <c r="T45" s="27"/>
      <c r="U45" s="27"/>
      <c r="V45" s="27"/>
      <c r="W45" s="27"/>
      <c r="X45" s="27"/>
      <c r="Y45" s="27"/>
      <c r="Z45" s="27"/>
    </row>
    <row r="46" spans="1:26" s="24" customFormat="1" ht="33.75" customHeight="1" x14ac:dyDescent="0.25">
      <c r="A46" s="114"/>
      <c r="B46" s="114"/>
      <c r="C46" s="114"/>
      <c r="D46" s="57" t="s">
        <v>161</v>
      </c>
      <c r="E46" s="39" t="s">
        <v>162</v>
      </c>
      <c r="F46" s="33"/>
      <c r="G46" s="34">
        <v>1760598.8</v>
      </c>
      <c r="H46" s="68">
        <v>1201988.6399999999</v>
      </c>
      <c r="I46" s="35">
        <f t="shared" si="2"/>
        <v>558610.16000000015</v>
      </c>
      <c r="J46" s="22"/>
      <c r="K46" s="27"/>
      <c r="L46" s="27"/>
      <c r="M46" s="27"/>
      <c r="N46" s="27"/>
      <c r="O46" s="27"/>
      <c r="P46" s="27"/>
      <c r="Q46" s="27"/>
      <c r="R46" s="27"/>
      <c r="S46" s="27"/>
      <c r="T46" s="27"/>
      <c r="U46" s="27"/>
      <c r="V46" s="27"/>
      <c r="W46" s="27"/>
      <c r="X46" s="27"/>
      <c r="Y46" s="27"/>
      <c r="Z46" s="27"/>
    </row>
    <row r="47" spans="1:26" s="24" customFormat="1" ht="198" customHeight="1" x14ac:dyDescent="0.25">
      <c r="A47" s="31" t="s">
        <v>163</v>
      </c>
      <c r="B47" s="31" t="s">
        <v>164</v>
      </c>
      <c r="C47" s="32" t="s">
        <v>149</v>
      </c>
      <c r="D47" s="30" t="s">
        <v>165</v>
      </c>
      <c r="E47" s="31" t="s">
        <v>166</v>
      </c>
      <c r="F47" s="69" t="s">
        <v>167</v>
      </c>
      <c r="G47" s="70">
        <v>1300000</v>
      </c>
      <c r="H47" s="71">
        <v>950535</v>
      </c>
      <c r="I47" s="35">
        <f t="shared" si="2"/>
        <v>349465</v>
      </c>
      <c r="J47" s="22"/>
      <c r="K47" s="27"/>
      <c r="L47" s="27"/>
      <c r="M47" s="27"/>
      <c r="N47" s="27"/>
      <c r="O47" s="27"/>
      <c r="P47" s="27"/>
      <c r="Q47" s="27"/>
      <c r="R47" s="27"/>
      <c r="S47" s="27"/>
      <c r="T47" s="27"/>
      <c r="U47" s="27"/>
      <c r="V47" s="27"/>
      <c r="W47" s="27"/>
      <c r="X47" s="27"/>
      <c r="Y47" s="27"/>
      <c r="Z47" s="27"/>
    </row>
    <row r="48" spans="1:26" s="24" customFormat="1" ht="24.75" customHeight="1" x14ac:dyDescent="0.25">
      <c r="A48" s="107" t="s">
        <v>14</v>
      </c>
      <c r="B48" s="108"/>
      <c r="C48" s="108"/>
      <c r="D48" s="108"/>
      <c r="E48" s="109"/>
      <c r="F48" s="58"/>
      <c r="G48" s="59">
        <f t="shared" ref="G48:I48" si="3">SUM(G39:G47)</f>
        <v>7110598.7999999998</v>
      </c>
      <c r="H48" s="59">
        <f t="shared" si="3"/>
        <v>4214114.49</v>
      </c>
      <c r="I48" s="59">
        <f t="shared" si="3"/>
        <v>2896484.3100000005</v>
      </c>
      <c r="J48" s="60"/>
      <c r="K48" s="61"/>
      <c r="L48" s="61"/>
      <c r="M48" s="61"/>
      <c r="N48" s="61"/>
      <c r="O48" s="61"/>
      <c r="P48" s="61"/>
      <c r="Q48" s="61"/>
      <c r="R48" s="61"/>
      <c r="S48" s="61"/>
      <c r="T48" s="61"/>
      <c r="U48" s="61"/>
      <c r="V48" s="61"/>
      <c r="W48" s="61"/>
      <c r="X48" s="61"/>
      <c r="Y48" s="61"/>
      <c r="Z48" s="61"/>
    </row>
    <row r="49" spans="1:26" s="24" customFormat="1" ht="24.75" customHeight="1" x14ac:dyDescent="0.25">
      <c r="A49" s="101" t="s">
        <v>15</v>
      </c>
      <c r="B49" s="102"/>
      <c r="C49" s="102"/>
      <c r="D49" s="102"/>
      <c r="E49" s="102"/>
      <c r="F49" s="102"/>
      <c r="G49" s="102"/>
      <c r="H49" s="102"/>
      <c r="I49" s="103"/>
      <c r="J49" s="22"/>
      <c r="K49" s="27"/>
      <c r="L49" s="27"/>
      <c r="M49" s="27"/>
      <c r="N49" s="27"/>
      <c r="O49" s="27"/>
      <c r="P49" s="27"/>
      <c r="Q49" s="27"/>
      <c r="R49" s="27"/>
      <c r="S49" s="27"/>
      <c r="T49" s="27"/>
      <c r="U49" s="27"/>
      <c r="V49" s="27"/>
      <c r="W49" s="27"/>
      <c r="X49" s="27"/>
      <c r="Y49" s="27"/>
      <c r="Z49" s="27"/>
    </row>
    <row r="50" spans="1:26" s="24" customFormat="1" ht="52.5" customHeight="1" x14ac:dyDescent="0.25">
      <c r="A50" s="110" t="s">
        <v>168</v>
      </c>
      <c r="B50" s="102"/>
      <c r="C50" s="102"/>
      <c r="D50" s="102"/>
      <c r="E50" s="103"/>
      <c r="F50" s="20" t="s">
        <v>169</v>
      </c>
      <c r="G50" s="72" t="s">
        <v>170</v>
      </c>
      <c r="H50" s="72" t="s">
        <v>171</v>
      </c>
      <c r="I50" s="72" t="s">
        <v>30</v>
      </c>
      <c r="J50" s="22"/>
      <c r="K50" s="27"/>
      <c r="L50" s="27"/>
      <c r="M50" s="27"/>
      <c r="N50" s="27"/>
      <c r="O50" s="27"/>
      <c r="P50" s="27"/>
      <c r="Q50" s="27"/>
      <c r="R50" s="27"/>
      <c r="S50" s="27"/>
      <c r="T50" s="27"/>
      <c r="U50" s="27"/>
      <c r="V50" s="27"/>
      <c r="W50" s="27"/>
      <c r="X50" s="27"/>
      <c r="Y50" s="27"/>
      <c r="Z50" s="27"/>
    </row>
    <row r="51" spans="1:26" s="24" customFormat="1" ht="18.75" customHeight="1" x14ac:dyDescent="0.25">
      <c r="A51" s="111" t="s">
        <v>172</v>
      </c>
      <c r="B51" s="88"/>
      <c r="C51" s="88"/>
      <c r="D51" s="88"/>
      <c r="E51" s="89"/>
      <c r="F51" s="25" t="s">
        <v>173</v>
      </c>
      <c r="G51" s="73" t="s">
        <v>174</v>
      </c>
      <c r="H51" s="73" t="s">
        <v>175</v>
      </c>
      <c r="I51" s="73" t="s">
        <v>176</v>
      </c>
      <c r="J51" s="22"/>
      <c r="K51" s="27"/>
      <c r="L51" s="27"/>
      <c r="M51" s="27"/>
      <c r="N51" s="27"/>
      <c r="O51" s="27"/>
      <c r="P51" s="27"/>
      <c r="Q51" s="27"/>
      <c r="R51" s="27"/>
      <c r="S51" s="27"/>
      <c r="T51" s="27"/>
      <c r="U51" s="27"/>
      <c r="V51" s="27"/>
      <c r="W51" s="27"/>
      <c r="X51" s="27"/>
      <c r="Y51" s="27"/>
      <c r="Z51" s="27"/>
    </row>
    <row r="52" spans="1:26" s="24" customFormat="1" ht="24.75" customHeight="1" x14ac:dyDescent="0.25">
      <c r="A52" s="105" t="s">
        <v>177</v>
      </c>
      <c r="B52" s="100"/>
      <c r="C52" s="100"/>
      <c r="D52" s="100"/>
      <c r="E52" s="106"/>
      <c r="F52" s="74" t="s">
        <v>178</v>
      </c>
      <c r="G52" s="75">
        <v>4986000</v>
      </c>
      <c r="H52" s="71">
        <v>2493000</v>
      </c>
      <c r="I52" s="35">
        <f t="shared" ref="I52:I57" si="4">G52-H52</f>
        <v>2493000</v>
      </c>
      <c r="J52" s="22"/>
      <c r="K52" s="27"/>
      <c r="L52" s="27"/>
      <c r="M52" s="27"/>
      <c r="N52" s="27"/>
      <c r="O52" s="27"/>
      <c r="P52" s="27"/>
      <c r="Q52" s="27"/>
      <c r="R52" s="27"/>
      <c r="S52" s="27"/>
      <c r="T52" s="27"/>
      <c r="U52" s="27"/>
      <c r="V52" s="27"/>
      <c r="W52" s="27"/>
      <c r="X52" s="27"/>
      <c r="Y52" s="27"/>
      <c r="Z52" s="27"/>
    </row>
    <row r="53" spans="1:26" s="24" customFormat="1" ht="24.75" customHeight="1" x14ac:dyDescent="0.25">
      <c r="A53" s="105" t="s">
        <v>179</v>
      </c>
      <c r="B53" s="100"/>
      <c r="C53" s="100"/>
      <c r="D53" s="100"/>
      <c r="E53" s="106"/>
      <c r="F53" s="76" t="s">
        <v>180</v>
      </c>
      <c r="G53" s="68">
        <v>5971663.6399999997</v>
      </c>
      <c r="H53" s="68">
        <v>2985831.82</v>
      </c>
      <c r="I53" s="35">
        <f t="shared" si="4"/>
        <v>2985831.82</v>
      </c>
      <c r="J53" s="22"/>
      <c r="K53" s="27"/>
      <c r="L53" s="27"/>
      <c r="M53" s="27"/>
      <c r="N53" s="27"/>
      <c r="O53" s="27"/>
      <c r="P53" s="27"/>
      <c r="Q53" s="27"/>
      <c r="R53" s="27"/>
      <c r="S53" s="27"/>
      <c r="T53" s="27"/>
      <c r="U53" s="27"/>
      <c r="V53" s="27"/>
      <c r="W53" s="27"/>
      <c r="X53" s="27"/>
      <c r="Y53" s="27"/>
      <c r="Z53" s="27"/>
    </row>
    <row r="54" spans="1:26" s="24" customFormat="1" ht="24.75" customHeight="1" x14ac:dyDescent="0.25">
      <c r="A54" s="105" t="s">
        <v>181</v>
      </c>
      <c r="B54" s="100"/>
      <c r="C54" s="100"/>
      <c r="D54" s="100"/>
      <c r="E54" s="106"/>
      <c r="F54" s="76" t="s">
        <v>180</v>
      </c>
      <c r="G54" s="68">
        <v>5034901.8499999996</v>
      </c>
      <c r="H54" s="68">
        <v>2517450.9300000002</v>
      </c>
      <c r="I54" s="35">
        <f t="shared" si="4"/>
        <v>2517450.9199999995</v>
      </c>
      <c r="J54" s="22"/>
      <c r="K54" s="27"/>
      <c r="L54" s="27"/>
      <c r="M54" s="27"/>
      <c r="N54" s="27"/>
      <c r="O54" s="27"/>
      <c r="P54" s="27"/>
      <c r="Q54" s="27"/>
      <c r="R54" s="27"/>
      <c r="S54" s="27"/>
      <c r="T54" s="27"/>
      <c r="U54" s="27"/>
      <c r="V54" s="27"/>
      <c r="W54" s="27"/>
      <c r="X54" s="27"/>
      <c r="Y54" s="27"/>
      <c r="Z54" s="27"/>
    </row>
    <row r="55" spans="1:26" s="24" customFormat="1" ht="24.75" customHeight="1" x14ac:dyDescent="0.25">
      <c r="A55" s="105" t="s">
        <v>182</v>
      </c>
      <c r="B55" s="100"/>
      <c r="C55" s="100"/>
      <c r="D55" s="100"/>
      <c r="E55" s="106"/>
      <c r="F55" s="76" t="s">
        <v>183</v>
      </c>
      <c r="G55" s="77">
        <v>45455126.189999998</v>
      </c>
      <c r="H55" s="68">
        <v>11363781.550000001</v>
      </c>
      <c r="I55" s="35">
        <f t="shared" si="4"/>
        <v>34091344.640000001</v>
      </c>
      <c r="J55" s="22"/>
      <c r="K55" s="27"/>
      <c r="L55" s="27"/>
      <c r="M55" s="27"/>
      <c r="N55" s="27"/>
      <c r="O55" s="27"/>
      <c r="P55" s="27"/>
      <c r="Q55" s="27"/>
      <c r="R55" s="27"/>
      <c r="S55" s="27"/>
      <c r="T55" s="27"/>
      <c r="U55" s="27"/>
      <c r="V55" s="27"/>
      <c r="W55" s="27"/>
      <c r="X55" s="27"/>
      <c r="Y55" s="27"/>
      <c r="Z55" s="27"/>
    </row>
    <row r="56" spans="1:26" s="24" customFormat="1" ht="24.75" customHeight="1" x14ac:dyDescent="0.25">
      <c r="A56" s="105" t="s">
        <v>184</v>
      </c>
      <c r="B56" s="100"/>
      <c r="C56" s="100"/>
      <c r="D56" s="100"/>
      <c r="E56" s="106"/>
      <c r="F56" s="76" t="s">
        <v>185</v>
      </c>
      <c r="G56" s="68">
        <v>26122821.559999999</v>
      </c>
      <c r="H56" s="68">
        <v>19592116.170000002</v>
      </c>
      <c r="I56" s="35">
        <f t="shared" si="4"/>
        <v>6530705.3899999969</v>
      </c>
      <c r="J56" s="22"/>
      <c r="K56" s="27"/>
      <c r="L56" s="27"/>
      <c r="M56" s="27"/>
      <c r="N56" s="27"/>
      <c r="O56" s="27"/>
      <c r="P56" s="27"/>
      <c r="Q56" s="27"/>
      <c r="R56" s="27"/>
      <c r="S56" s="27"/>
      <c r="T56" s="27"/>
      <c r="U56" s="27"/>
      <c r="V56" s="27"/>
      <c r="W56" s="27"/>
      <c r="X56" s="27"/>
      <c r="Y56" s="27"/>
      <c r="Z56" s="27"/>
    </row>
    <row r="57" spans="1:26" s="24" customFormat="1" ht="27" customHeight="1" x14ac:dyDescent="0.25">
      <c r="A57" s="105" t="s">
        <v>186</v>
      </c>
      <c r="B57" s="100"/>
      <c r="C57" s="100"/>
      <c r="D57" s="100"/>
      <c r="E57" s="106"/>
      <c r="F57" s="76" t="s">
        <v>185</v>
      </c>
      <c r="G57" s="68">
        <v>1987610</v>
      </c>
      <c r="H57" s="68">
        <v>1118030.6299999999</v>
      </c>
      <c r="I57" s="35">
        <f t="shared" si="4"/>
        <v>869579.37000000011</v>
      </c>
      <c r="J57" s="22"/>
      <c r="K57" s="78"/>
      <c r="L57" s="27"/>
      <c r="M57" s="27"/>
      <c r="N57" s="27"/>
      <c r="O57" s="27"/>
      <c r="P57" s="27"/>
      <c r="Q57" s="27"/>
      <c r="R57" s="27"/>
      <c r="S57" s="27"/>
      <c r="T57" s="27"/>
      <c r="U57" s="27"/>
      <c r="V57" s="27"/>
      <c r="W57" s="27"/>
      <c r="X57" s="27"/>
      <c r="Y57" s="27"/>
      <c r="Z57" s="27"/>
    </row>
    <row r="58" spans="1:26" s="24" customFormat="1" ht="24.75" customHeight="1" x14ac:dyDescent="0.25">
      <c r="A58" s="98" t="s">
        <v>16</v>
      </c>
      <c r="B58" s="88"/>
      <c r="C58" s="88"/>
      <c r="D58" s="88"/>
      <c r="E58" s="89"/>
      <c r="F58" s="79"/>
      <c r="G58" s="80">
        <f t="shared" ref="G58:I58" si="5">SUM(G52:G57)</f>
        <v>89558123.239999995</v>
      </c>
      <c r="H58" s="80">
        <f t="shared" si="5"/>
        <v>40070211.100000001</v>
      </c>
      <c r="I58" s="80">
        <f t="shared" si="5"/>
        <v>49487912.139999993</v>
      </c>
      <c r="J58" s="60"/>
      <c r="K58" s="61"/>
      <c r="L58" s="61"/>
      <c r="M58" s="61"/>
      <c r="N58" s="61"/>
      <c r="O58" s="61"/>
      <c r="P58" s="61"/>
      <c r="Q58" s="61"/>
      <c r="R58" s="61"/>
      <c r="S58" s="61"/>
      <c r="T58" s="61"/>
      <c r="U58" s="61"/>
      <c r="V58" s="61"/>
      <c r="W58" s="61"/>
      <c r="X58" s="61"/>
      <c r="Y58" s="61"/>
      <c r="Z58" s="61"/>
    </row>
    <row r="59" spans="1:26" s="24" customFormat="1" ht="24.75" customHeight="1" x14ac:dyDescent="0.25">
      <c r="A59" s="99" t="s">
        <v>187</v>
      </c>
      <c r="B59" s="100"/>
      <c r="C59" s="100"/>
      <c r="D59" s="100"/>
      <c r="E59" s="100"/>
      <c r="F59" s="81"/>
      <c r="G59" s="82">
        <f t="shared" ref="G59:I59" si="6">G58+G48+G36</f>
        <v>199518722.03999999</v>
      </c>
      <c r="H59" s="82">
        <f t="shared" si="6"/>
        <v>138625142.34</v>
      </c>
      <c r="I59" s="82">
        <f t="shared" si="6"/>
        <v>60893579.699999996</v>
      </c>
      <c r="J59" s="83"/>
      <c r="K59" s="84"/>
      <c r="L59" s="84"/>
      <c r="M59" s="84"/>
      <c r="N59" s="84"/>
      <c r="O59" s="84"/>
      <c r="P59" s="84"/>
      <c r="Q59" s="84"/>
      <c r="R59" s="84"/>
      <c r="S59" s="84"/>
      <c r="T59" s="84"/>
      <c r="U59" s="84"/>
      <c r="V59" s="84"/>
      <c r="W59" s="84"/>
      <c r="X59" s="84"/>
      <c r="Y59" s="84"/>
      <c r="Z59" s="84"/>
    </row>
    <row r="60" spans="1:26" s="24" customFormat="1" ht="18" customHeight="1" x14ac:dyDescent="0.25">
      <c r="A60" s="101" t="s">
        <v>188</v>
      </c>
      <c r="B60" s="102"/>
      <c r="C60" s="103"/>
      <c r="D60" s="101" t="s">
        <v>188</v>
      </c>
      <c r="E60" s="102"/>
      <c r="F60" s="103"/>
      <c r="G60" s="104" t="s">
        <v>189</v>
      </c>
      <c r="H60" s="92"/>
      <c r="I60" s="93"/>
      <c r="J60" s="22"/>
      <c r="K60" s="27"/>
      <c r="L60" s="27"/>
      <c r="M60" s="27"/>
      <c r="N60" s="27"/>
      <c r="O60" s="27"/>
      <c r="P60" s="27"/>
      <c r="Q60" s="27"/>
      <c r="R60" s="27"/>
      <c r="S60" s="27"/>
      <c r="T60" s="27"/>
      <c r="U60" s="27"/>
      <c r="V60" s="27"/>
      <c r="W60" s="27"/>
      <c r="X60" s="27"/>
      <c r="Y60" s="27"/>
      <c r="Z60" s="27"/>
    </row>
    <row r="61" spans="1:26" s="24" customFormat="1" ht="18" customHeight="1" x14ac:dyDescent="0.25">
      <c r="A61" s="91"/>
      <c r="B61" s="92"/>
      <c r="C61" s="93"/>
      <c r="D61" s="91"/>
      <c r="E61" s="92"/>
      <c r="F61" s="93"/>
      <c r="G61" s="94"/>
      <c r="H61" s="92"/>
      <c r="I61" s="93"/>
      <c r="J61" s="22"/>
      <c r="K61" s="27"/>
      <c r="L61" s="27"/>
      <c r="M61" s="27"/>
      <c r="N61" s="27"/>
      <c r="O61" s="27"/>
      <c r="P61" s="27"/>
      <c r="Q61" s="27"/>
      <c r="R61" s="27"/>
      <c r="S61" s="27"/>
      <c r="T61" s="27"/>
      <c r="U61" s="27"/>
      <c r="V61" s="27"/>
      <c r="W61" s="27"/>
      <c r="X61" s="27"/>
      <c r="Y61" s="27"/>
      <c r="Z61" s="27"/>
    </row>
    <row r="62" spans="1:26" s="24" customFormat="1" ht="18" customHeight="1" x14ac:dyDescent="0.25">
      <c r="A62" s="85"/>
      <c r="B62" s="22"/>
      <c r="C62" s="86"/>
      <c r="D62" s="85"/>
      <c r="E62" s="22"/>
      <c r="F62" s="86"/>
      <c r="G62" s="95"/>
      <c r="H62" s="92"/>
      <c r="I62" s="93"/>
      <c r="J62" s="22"/>
      <c r="K62" s="27"/>
      <c r="L62" s="27"/>
      <c r="M62" s="27"/>
      <c r="N62" s="27"/>
      <c r="O62" s="27"/>
      <c r="P62" s="27"/>
      <c r="Q62" s="27"/>
      <c r="R62" s="27"/>
      <c r="S62" s="27"/>
      <c r="T62" s="27"/>
      <c r="U62" s="27"/>
      <c r="V62" s="27"/>
      <c r="W62" s="27"/>
      <c r="X62" s="27"/>
      <c r="Y62" s="27"/>
      <c r="Z62" s="27"/>
    </row>
    <row r="63" spans="1:26" s="24" customFormat="1" ht="18" customHeight="1" x14ac:dyDescent="0.25">
      <c r="A63" s="96" t="s">
        <v>190</v>
      </c>
      <c r="B63" s="92"/>
      <c r="C63" s="93"/>
      <c r="D63" s="96" t="s">
        <v>191</v>
      </c>
      <c r="E63" s="92"/>
      <c r="F63" s="93"/>
      <c r="G63" s="97" t="s">
        <v>192</v>
      </c>
      <c r="H63" s="92"/>
      <c r="I63" s="93"/>
      <c r="J63" s="60"/>
      <c r="K63" s="61"/>
      <c r="L63" s="61"/>
      <c r="M63" s="61"/>
      <c r="N63" s="61"/>
      <c r="O63" s="61"/>
      <c r="P63" s="61"/>
      <c r="Q63" s="61"/>
      <c r="R63" s="61"/>
      <c r="S63" s="61"/>
      <c r="T63" s="61"/>
      <c r="U63" s="61"/>
      <c r="V63" s="61"/>
      <c r="W63" s="61"/>
      <c r="X63" s="61"/>
      <c r="Y63" s="61"/>
      <c r="Z63" s="61"/>
    </row>
    <row r="64" spans="1:26" s="24" customFormat="1" ht="18" customHeight="1" x14ac:dyDescent="0.25">
      <c r="A64" s="87" t="s">
        <v>193</v>
      </c>
      <c r="B64" s="88"/>
      <c r="C64" s="89"/>
      <c r="D64" s="87" t="s">
        <v>194</v>
      </c>
      <c r="E64" s="88"/>
      <c r="F64" s="89"/>
      <c r="G64" s="90" t="s">
        <v>195</v>
      </c>
      <c r="H64" s="88"/>
      <c r="I64" s="89"/>
      <c r="J64" s="22"/>
      <c r="K64" s="27"/>
      <c r="L64" s="27"/>
      <c r="M64" s="27"/>
      <c r="N64" s="27"/>
      <c r="O64" s="27"/>
      <c r="P64" s="27"/>
      <c r="Q64" s="27"/>
      <c r="R64" s="27"/>
      <c r="S64" s="27"/>
      <c r="T64" s="27"/>
      <c r="U64" s="27"/>
      <c r="V64" s="27"/>
      <c r="W64" s="27"/>
      <c r="X64" s="27"/>
      <c r="Y64" s="27"/>
      <c r="Z64" s="27"/>
    </row>
  </sheetData>
  <sheetProtection algorithmName="SHA-512" hashValue="EuDTrVlkkoOTwslmZ3DkKQNXgd/Wsy6QyS2FiHK7YhK0An3PF7RTQERY6K73ak9+wmMmPCxTMYC0LkEc2oKM9Q==" saltValue="IEYuK+KOG21cgC3AMDX2HA==" spinCount="100000" sheet="1" formatCells="0" formatColumns="0" formatRows="0" insertColumns="0" insertRows="0" insertHyperlinks="0" deleteColumns="0" deleteRows="0" sort="0" autoFilter="0" pivotTables="0"/>
  <mergeCells count="47">
    <mergeCell ref="A22:A23"/>
    <mergeCell ref="B22:B23"/>
    <mergeCell ref="C22:C23"/>
    <mergeCell ref="C24:C25"/>
    <mergeCell ref="A27:A28"/>
    <mergeCell ref="C27:C28"/>
    <mergeCell ref="A4:I4"/>
    <mergeCell ref="H10:I10"/>
    <mergeCell ref="A14:I14"/>
    <mergeCell ref="A15:I15"/>
    <mergeCell ref="A20:A21"/>
    <mergeCell ref="C20:C21"/>
    <mergeCell ref="A33:A35"/>
    <mergeCell ref="B33:B35"/>
    <mergeCell ref="C33:C35"/>
    <mergeCell ref="A36:E36"/>
    <mergeCell ref="A37:I37"/>
    <mergeCell ref="A38:I38"/>
    <mergeCell ref="A41:A46"/>
    <mergeCell ref="C41:C42"/>
    <mergeCell ref="C43:C46"/>
    <mergeCell ref="B45:B46"/>
    <mergeCell ref="A48:E48"/>
    <mergeCell ref="A49:I49"/>
    <mergeCell ref="A50:E50"/>
    <mergeCell ref="A51:E51"/>
    <mergeCell ref="A52:E52"/>
    <mergeCell ref="A53:E53"/>
    <mergeCell ref="A54:E54"/>
    <mergeCell ref="A55:E55"/>
    <mergeCell ref="A56:E56"/>
    <mergeCell ref="A57:E57"/>
    <mergeCell ref="A58:E58"/>
    <mergeCell ref="A59:E59"/>
    <mergeCell ref="A60:C60"/>
    <mergeCell ref="D60:F60"/>
    <mergeCell ref="G60:I60"/>
    <mergeCell ref="A64:C64"/>
    <mergeCell ref="D64:F64"/>
    <mergeCell ref="G64:I64"/>
    <mergeCell ref="A61:C61"/>
    <mergeCell ref="D61:F61"/>
    <mergeCell ref="G61:I61"/>
    <mergeCell ref="G62:I62"/>
    <mergeCell ref="A63:C63"/>
    <mergeCell ref="D63:F63"/>
    <mergeCell ref="G63:I63"/>
  </mergeCells>
  <pageMargins left="0.7" right="0.7" top="0.75" bottom="0.75" header="0.3" footer="0.3"/>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sqref="A1:A7"/>
    </sheetView>
  </sheetViews>
  <sheetFormatPr defaultRowHeight="15" x14ac:dyDescent="0.25"/>
  <sheetData>
    <row r="1" spans="1:1" ht="23.45" customHeight="1" x14ac:dyDescent="0.35">
      <c r="A1" s="2" t="s">
        <v>17</v>
      </c>
    </row>
    <row r="3" spans="1:1" x14ac:dyDescent="0.25">
      <c r="A3" t="s">
        <v>18</v>
      </c>
    </row>
    <row r="5" spans="1:1" x14ac:dyDescent="0.25">
      <c r="A5" t="s">
        <v>19</v>
      </c>
    </row>
    <row r="6" spans="1:1" x14ac:dyDescent="0.25">
      <c r="A6" s="1" t="s">
        <v>20</v>
      </c>
    </row>
    <row r="9" spans="1:1" x14ac:dyDescent="0.25">
      <c r="A9" t="s">
        <v>21</v>
      </c>
    </row>
    <row r="10" spans="1:1" x14ac:dyDescent="0.25">
      <c r="A10">
        <v>46</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5 - AGDAR</vt:lpstr>
      <vt:lpstr>'Form 5 - AGDAR'!Print_Area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Jasmin Aure</dc:creator>
  <cp:keywords/>
  <dc:description/>
  <cp:lastModifiedBy>ADMIN</cp:lastModifiedBy>
  <dcterms:created xsi:type="dcterms:W3CDTF">2015-06-05T18:17:20Z</dcterms:created>
  <dcterms:modified xsi:type="dcterms:W3CDTF">2026-01-06T05:57:20Z</dcterms:modified>
  <cp:category/>
</cp:coreProperties>
</file>