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PLANNING_SHE\FDPP - FULL DISCLOSURE POLICY PORTAL\2023\Annual Documents\uploaded in FDPP v3\"/>
    </mc:Choice>
  </mc:AlternateContent>
  <bookViews>
    <workbookView xWindow="0" yWindow="0" windowWidth="28800" windowHeight="12435"/>
  </bookViews>
  <sheets>
    <sheet name="Form 5 - AGDAR" sheetId="1" r:id="rId1"/>
    <sheet name="FDPP LICENSE" sheetId="2" state="veryHidden" r:id="rId2"/>
  </sheets>
  <definedNames>
    <definedName name="_xlnm.Print_Area" localSheetId="0">'Form 5 - AGDAR'!$A$1:$I$69</definedName>
  </definedNames>
  <calcPr calcId="152511"/>
</workbook>
</file>

<file path=xl/calcChain.xml><?xml version="1.0" encoding="utf-8"?>
<calcChain xmlns="http://schemas.openxmlformats.org/spreadsheetml/2006/main">
  <c r="I11" i="1" l="1"/>
  <c r="H63" i="1" l="1"/>
  <c r="H62" i="1" l="1"/>
  <c r="G62" i="1"/>
  <c r="H48" i="1"/>
  <c r="G48" i="1"/>
  <c r="I46" i="1"/>
  <c r="I45" i="1"/>
  <c r="I44" i="1"/>
  <c r="I43" i="1"/>
  <c r="I42" i="1"/>
  <c r="I41" i="1"/>
  <c r="I48" i="1" s="1"/>
  <c r="H36" i="1"/>
  <c r="G36" i="1"/>
  <c r="I35" i="1"/>
  <c r="I34" i="1"/>
  <c r="I33" i="1"/>
  <c r="I32" i="1"/>
  <c r="I31" i="1"/>
  <c r="I30" i="1"/>
  <c r="I28" i="1"/>
  <c r="I27" i="1"/>
  <c r="I26" i="1"/>
  <c r="I25" i="1"/>
  <c r="I24" i="1"/>
  <c r="I23" i="1"/>
  <c r="I22" i="1"/>
  <c r="I21" i="1"/>
  <c r="I20" i="1"/>
  <c r="I19" i="1"/>
  <c r="I18" i="1"/>
  <c r="I36" i="1" s="1"/>
  <c r="I16" i="1"/>
</calcChain>
</file>

<file path=xl/sharedStrings.xml><?xml version="1.0" encoding="utf-8"?>
<sst xmlns="http://schemas.openxmlformats.org/spreadsheetml/2006/main" count="180" uniqueCount="169">
  <si>
    <t>FDP Form 5 - Annual GAD Accomplishment Report</t>
  </si>
  <si>
    <t>(PCW-DILG-DBM-NEDA JMC No. 2016-01 dated January 12, 2016, Annex E)</t>
  </si>
  <si>
    <t>ANNUAL GENDER AND DEVELOPMENT (GAD) ACCOMPLISHMENT REPORT</t>
  </si>
  <si>
    <t>REGION:</t>
  </si>
  <si>
    <t>NATIONAL CAPITAL REGION</t>
  </si>
  <si>
    <t>CALENDAR YEAR:</t>
  </si>
  <si>
    <t>PROVINCE:</t>
  </si>
  <si>
    <t>CITY OF MALABON</t>
  </si>
  <si>
    <t>CITY/MUNICIPALITY:</t>
  </si>
  <si>
    <t xml:space="preserve">Total LGU Budget: </t>
  </si>
  <si>
    <t>Total GAD Expenditure:</t>
  </si>
  <si>
    <t>Gender Issue or GAD Mandate
(1)</t>
  </si>
  <si>
    <t>GAD Objective
(2)</t>
  </si>
  <si>
    <t>Relevant LGU Program or Project
(3)</t>
  </si>
  <si>
    <t>GAD Activity
(4)</t>
  </si>
  <si>
    <t>Performance Indicator and Target
(5)</t>
  </si>
  <si>
    <t>Actual Results
(6)</t>
  </si>
  <si>
    <t>Approved GAD Budget
(7)</t>
  </si>
  <si>
    <t>Actual Cost or GAD Expenditure
(8)</t>
  </si>
  <si>
    <t>Variance or Remarks
(9)</t>
  </si>
  <si>
    <t>CLIENT-FOCUSED</t>
  </si>
  <si>
    <t>Gender Issue</t>
  </si>
  <si>
    <t>GAD Mandate</t>
  </si>
  <si>
    <t>Sub-total A</t>
  </si>
  <si>
    <t>ORGANIZATION-FOCUSED</t>
  </si>
  <si>
    <t>Sub-total B</t>
  </si>
  <si>
    <t>ATTRIBUTED PROGRAMS</t>
  </si>
  <si>
    <t>Title of LGU Program or Project
(10)</t>
  </si>
  <si>
    <t>HGDG PIMME/
FIMME Score
(11)</t>
  </si>
  <si>
    <t>Total Annual Program/ Project Cost or Expenditure
 (12)</t>
  </si>
  <si>
    <t>GAD Attributed Program/Project Cost or Expenditure 
(13)</t>
  </si>
  <si>
    <t>Variance or Remarks
(14)</t>
  </si>
  <si>
    <t>Sub-total C</t>
  </si>
  <si>
    <t>Grand TOTAL (A+B+C)</t>
  </si>
  <si>
    <t>DATE:
DD/MM/YEAR</t>
  </si>
  <si>
    <t>CAUTION:</t>
  </si>
  <si>
    <t>TO REDUCE THE RISK OF UPLOADING WRONG TEMPLATE FOR THIS DOCUMENT, DO NOT EDIT/DELETE THIS SHEET.</t>
  </si>
  <si>
    <t>FROM:</t>
  </si>
  <si>
    <t>FDPP TEAM</t>
  </si>
  <si>
    <t>v2</t>
  </si>
  <si>
    <t>Increasing number of teenage young mothers.
Supporting data:
2017 - 106; 2018 - 150; 2019 - 290; 2020 - 691; 2021 - 630
Source: City Social Welfare &amp; Development Department (CSWDD) and City Health Department (CHD)</t>
  </si>
  <si>
    <t>To provide assistance for young mothers and their partners.</t>
  </si>
  <si>
    <t>Youth Development Program</t>
  </si>
  <si>
    <t>Temporary economic assistance (employment and/or livelihood) for indigent young mothers and their partners.</t>
  </si>
  <si>
    <t>No. of beneficiaries: 1,200 indigents young mothers and their partners</t>
  </si>
  <si>
    <t>861 indigent young parents were given temporary employment</t>
  </si>
  <si>
    <r>
      <rPr>
        <b/>
        <sz val="10"/>
        <color theme="1"/>
        <rFont val="Arial"/>
        <family val="2"/>
      </rPr>
      <t>City Ordinance No. 2-2017</t>
    </r>
    <r>
      <rPr>
        <sz val="10"/>
        <color theme="1"/>
        <rFont val="Arial"/>
        <family val="2"/>
      </rPr>
      <t xml:space="preserve"> (SEC. 49) Observance of International Women's Day every March 8</t>
    </r>
  </si>
  <si>
    <t>To build and highlight the women's agenda and roles  in the holistic development of the City of Malabon</t>
  </si>
  <si>
    <t>Women Welfare Program</t>
  </si>
  <si>
    <t>Celebration of International Women's Day (March 8) through Online Public Forum</t>
  </si>
  <si>
    <t>(a) No. of online public forum conducted: 1
(b) No. of participants attended: 300 online viewers
(c) No. resource person: 1
(d) No. of prizes given to the contestants: at least 3</t>
  </si>
  <si>
    <t xml:space="preserve">Conducted the International Women's Day through a video making contest participated by 39 contestants </t>
  </si>
  <si>
    <r>
      <rPr>
        <b/>
        <sz val="10"/>
        <color theme="1"/>
        <rFont val="Arial"/>
        <family val="2"/>
      </rPr>
      <t>City Ordinance No. 2-2017</t>
    </r>
    <r>
      <rPr>
        <sz val="10"/>
        <color theme="1"/>
        <rFont val="Arial"/>
        <family val="2"/>
      </rPr>
      <t xml:space="preserve"> (SEC. 50) A Women's Congress shall be held in March of every year to be participated by organized women's groups in the City.</t>
    </r>
  </si>
  <si>
    <t>Conduct of Women's Congress through Online Public Forum</t>
  </si>
  <si>
    <t>(a) No. of online public forum conducted: 1
(b) No. of participants attended: 15 women's groups
(c) No. of resource persons: 2
(d) No. of prizes given to the contestants: at least 3</t>
  </si>
  <si>
    <t>Conducted one (1) activity participated by 300 women from different organizations</t>
  </si>
  <si>
    <r>
      <rPr>
        <b/>
        <sz val="10"/>
        <color theme="1"/>
        <rFont val="Arial"/>
        <family val="2"/>
      </rPr>
      <t>RA 9710</t>
    </r>
    <r>
      <rPr>
        <sz val="10"/>
        <color theme="1"/>
        <rFont val="Arial"/>
        <family val="2"/>
      </rPr>
      <t xml:space="preserve"> (SEC. 27) (b) The State shall institute policies and programs that reduce the poverty and vulnerability risks and enhance the social status and rights of the marginalized women by promoting and protecting livelihood and employment, protecting against hazards and sudden loss of income, and improving people's capacity to manage risks.
Increasing number of marginalized women and/or their families availing of:
a. Non-traditional skills traning with capital
2020 - 210
2021 - 420
b. Conditional financial Assitance
2020 - 1,500
2021 - 3,000
c. Health and medical assistance
2020 - 2,979 
2021 - 2,757 (January to August)</t>
    </r>
  </si>
  <si>
    <t xml:space="preserve">To empower marginalized women and/or their families socially and economically by providing assistance and opportunities for personal growth and development </t>
  </si>
  <si>
    <t>Provision of non-traditional skills training with capital for women micro, small, and medium enterprises (MSMEs) owners</t>
  </si>
  <si>
    <t>(a) No. of trainings to be conducted: at least 1
(b) No. of beneficiaries: 420 women MSME owners</t>
  </si>
  <si>
    <t>77 women MSME owners were provided with skills training and additional capital for their MSMEs</t>
  </si>
  <si>
    <t>Provision of conditional financial assistance to marginalized women and/or their families</t>
  </si>
  <si>
    <t>No. of beneficiaries: 4,000 families (poorest families in Malabon)</t>
  </si>
  <si>
    <t>3,800 marginalized women and/or families received financial assistance for one quarter</t>
  </si>
  <si>
    <t>Provision of health and medical assistance to marginalized women and/or their families</t>
  </si>
  <si>
    <t>No. of beneficiaries: 5,000 families</t>
  </si>
  <si>
    <t xml:space="preserve">5,000 marginalized women and/or families received health and medical assistance </t>
  </si>
  <si>
    <r>
      <rPr>
        <b/>
        <sz val="10"/>
        <color theme="1"/>
        <rFont val="Arial"/>
        <family val="2"/>
      </rPr>
      <t>RA 9710</t>
    </r>
    <r>
      <rPr>
        <sz val="10"/>
        <color theme="1"/>
        <rFont val="Arial"/>
        <family val="2"/>
      </rPr>
      <t xml:space="preserve"> (SEC. 9) </t>
    </r>
    <r>
      <rPr>
        <i/>
        <sz val="10"/>
        <color theme="1"/>
        <rFont val="Arial"/>
        <family val="2"/>
      </rPr>
      <t>Protection from Violence</t>
    </r>
    <r>
      <rPr>
        <sz val="10"/>
        <color theme="1"/>
        <rFont val="Arial"/>
        <family val="2"/>
      </rPr>
      <t xml:space="preserve"> - The State shall ensure that all women shall be protected from all forms of violence as provided for in existing laws. Agencies of government shall give priority to the defense and protection of women against gender-based offenes and help women attain justice and healing.</t>
    </r>
  </si>
  <si>
    <t>To monitor, report, and address acts of gender-based harassment and/or violence against women and children (VAWC) in communities</t>
  </si>
  <si>
    <t>Deployment of trained community-based women, children, and family welfare patrollers</t>
  </si>
  <si>
    <t>No. of women, children, and family welfare patrollers oriented and deployed in 21 barangays: 210</t>
  </si>
  <si>
    <t xml:space="preserve">210 trained community-based women, children, and family welfare patrollers oriented and deployed in 21 barangays </t>
  </si>
  <si>
    <r>
      <rPr>
        <b/>
        <sz val="10"/>
        <color theme="1"/>
        <rFont val="Arial"/>
        <family val="2"/>
      </rPr>
      <t>RA 9710</t>
    </r>
    <r>
      <rPr>
        <sz val="10"/>
        <color theme="1"/>
        <rFont val="Arial"/>
        <family val="2"/>
      </rPr>
      <t xml:space="preserve"> (SEC. 30) Local government units are therefore mandated to deliver necessary services and interventions to WEDC under their respective jurisdictions.
Supporting Data: 
2018 - 309
2019 -  903
2020 - 1,083
Source: Barangay VAW Desk Reports</t>
    </r>
  </si>
  <si>
    <t>To functionally re-capacitate women in especially difficult circumstances (WEDC) by delivering services and interventions suited to their needs</t>
  </si>
  <si>
    <t>Women in Especially Difficult Circumstances (WEDC) Program</t>
  </si>
  <si>
    <t>Provision of educational support to in-school children of WEDC</t>
  </si>
  <si>
    <t>No. of beneficiaries: 3,000</t>
  </si>
  <si>
    <t xml:space="preserve">3,000 in-school children of WEDC received educational support </t>
  </si>
  <si>
    <t>Provision of financial assistance to WEDC and/or victims of VAWC</t>
  </si>
  <si>
    <t>No. of beneficiaries: 1,000</t>
  </si>
  <si>
    <t>-</t>
  </si>
  <si>
    <t>RA 10410, Section 7
b) Responsibilities of Local Government Units. – Local government units (LGUs) shall include allocations from their Special Education Fund (SEF) and Gender and Development (GAD) Fund in addition to other local funds to be utilized for the following purposes:
(1) Support the implementation of their ECCD Program;
(2) Organize and support parent cooperatives to establish community-based ECCD programs;
(3) Provide counterpart funds for the continuing professional development of their ECCD public service providers; and
(4) Provide the facilities for the conduct of their ECCD Program.</t>
  </si>
  <si>
    <t>To sustain and enhance local efforts to promote and enroll children into the ECCD program</t>
  </si>
  <si>
    <t>Early Childhood Care and Development (ECCD) Program</t>
  </si>
  <si>
    <t>Provision of financial assistance for marginalized families with children below five (5) years old</t>
  </si>
  <si>
    <t>No. of beneficiaries: 4,000 marginalized families</t>
  </si>
  <si>
    <t>4,500 marginalized  families with children enrolled in CDCs received financial assistance</t>
  </si>
  <si>
    <t>Conduct of Annual State of the Children's Address (SOCHA)</t>
  </si>
  <si>
    <t>No. of participants:
1,000 partner CSOs/NGOs, ECCD educators from public and private learning center, parents</t>
  </si>
  <si>
    <t>Celebration of National Children's Month through online or physical activity</t>
  </si>
  <si>
    <t>No. of participants:
350 boys and girls/parents/caregivers of children registered in CDCs and home-based sites</t>
  </si>
  <si>
    <t>400 participants participated in the Children's Month Celebration</t>
  </si>
  <si>
    <t>Conduct of Annual Local ECCD Congress</t>
  </si>
  <si>
    <t>No. of participants:
400 (155 from public day care centers, 104 from private learning center, 21 barangay chairpersons, 10 partners CSO/NGO, 5 DepEd partners, 10 ECCD federation officers)</t>
  </si>
  <si>
    <r>
      <rPr>
        <b/>
        <sz val="10"/>
        <color theme="1"/>
        <rFont val="Arial"/>
        <family val="2"/>
      </rPr>
      <t xml:space="preserve">RA 10354 </t>
    </r>
    <r>
      <rPr>
        <sz val="10"/>
        <color theme="1"/>
        <rFont val="Arial"/>
        <family val="2"/>
      </rPr>
      <t>(SEC. 25) Appropriations. - The amounts appropriated in the current annual General Appropriations Act (GAA) for reproductive health and natural and artificial family planning and responsible parenthood under the DOH and other concerned agencies shall be allocated and utilized for the implementation of this Act. Such additional sums necessary to provide for the upgrading of faculties necessary to meet BEMONC and CEMONC standards; the training and deployment of skilled health providers; natural and artificial family planning commodity requirements as outlined in Section 10, and for other reproductive health and responsible parenthood services, shall be included in the subsequent years’ general appropriations. The Gender and Development (GAD) funds of LGUs and national agencies may be a source of funding for the implementation of this Act.</t>
    </r>
  </si>
  <si>
    <t>To provide assistance for the treatment and/or management of patients diagnosed with reproductive tract infections (RTIs), HIV and AIDS, other sexually transmittable infections (STIs), breast and reproductive tract cancers, and/or other gynecological conditions and disorders</t>
  </si>
  <si>
    <t>Responsible Parenthood and Reproductive Health (RPRH) Program</t>
  </si>
  <si>
    <t>Provision of financial assistance to patients diagnosed with different reproductive health conditions and disorders.</t>
  </si>
  <si>
    <t>No. of beneficiaries: 250 diagnosed patients</t>
  </si>
  <si>
    <t>140 patients with different reproductive health conditions and disorders received financial assistance</t>
  </si>
  <si>
    <r>
      <t xml:space="preserve">RA 7600 (SEC. 2) </t>
    </r>
    <r>
      <rPr>
        <sz val="10"/>
        <color theme="1"/>
        <rFont val="Arial"/>
        <family val="2"/>
      </rPr>
      <t>The State adopts rooming-in as a national policy to encourage, protect and support the practice of breast-feeding.  It shall create an environment where basic physical, emotional, and psychological needs of mothers and infants are fulfilled through the practice of rooming-in and breast-feeding.</t>
    </r>
  </si>
  <si>
    <t>To encourage breastfeeding to first time mothers</t>
  </si>
  <si>
    <t>Breastfeeding Promotion Program</t>
  </si>
  <si>
    <t>Conduct of "Osmal Newborn Baby Contest"</t>
  </si>
  <si>
    <t>No of Participants : 400 post partum mothers</t>
  </si>
  <si>
    <t>34 post partum mothers participated in program last December 29, 2022</t>
  </si>
  <si>
    <r>
      <rPr>
        <b/>
        <sz val="10"/>
        <color theme="1"/>
        <rFont val="Arial"/>
        <family val="2"/>
      </rPr>
      <t>RA 9710</t>
    </r>
    <r>
      <rPr>
        <sz val="10"/>
        <color theme="1"/>
        <rFont val="Arial"/>
        <family val="2"/>
      </rPr>
      <t xml:space="preserve"> (SEC. 17) (b) Comprehensive Health Information and Education. - The State shall provide women in all sectors with appropriate, timely, complete, and accurate information and education of all the above-stated aspects of women's health in government education and training programs, with due regard to the following: (1) The natural and primary right and duty of parents in the rearing of the youth and the development of moral character and the right of children to be brought up in an atmosphere of morality and rectitude for the enrichment and strengthening of character; (2) The formation of a person's sexuality that affirms human dignity; and (3) Ethical, legal, safe, and effective family planning methods including fertility awareness. </t>
    </r>
  </si>
  <si>
    <t>To provide constituents to accurate, timely, and digestible information about gender-related issues, concerns, policies, and issuances through various channels and media</t>
  </si>
  <si>
    <t>Galang At Dignidad (GAD) Advocacy Program</t>
  </si>
  <si>
    <t>Conduct of forums, trainings, and other activities discussing issues and policies on gender sensitivity and responsiveness</t>
  </si>
  <si>
    <t>a) No of forums, trainings, and other activities conducted: at least 12 online activities (120 per activity)
(b) No. of participants attended: 1,200</t>
  </si>
  <si>
    <t>Conducted four (4) online sessions with more than 460 online participants</t>
  </si>
  <si>
    <t>Development and distribution of multimedia IEC materials on other issues and policies on gender sensitivity and responsiveness</t>
  </si>
  <si>
    <t>No. of IEC materials distributed: at least 80,000 for Malabonians</t>
  </si>
  <si>
    <t>More than 80,000 IEC materials produced and distributed</t>
  </si>
  <si>
    <t>Deployment of city field workers to support the promotion of gender-sensitive delivery of local government services</t>
  </si>
  <si>
    <t>No. of city field workers deployed in 21 barangays to support the promotion of gender-sensitive delivery of local government services : 315</t>
  </si>
  <si>
    <t>315 city field workers from 21 barangays were deployed</t>
  </si>
  <si>
    <r>
      <rPr>
        <b/>
        <sz val="10"/>
        <color theme="1"/>
        <rFont val="Arial"/>
        <family val="2"/>
      </rPr>
      <t>City Ordinance No. 2-2017</t>
    </r>
    <r>
      <rPr>
        <sz val="10"/>
        <color theme="1"/>
        <rFont val="Arial"/>
        <family val="2"/>
      </rPr>
      <t xml:space="preserve"> (SEC. 51) A GAD Summit shall be held on the first week of December every year, which shall be convened and managed by a joint committee of women NGOs and GOs.</t>
    </r>
  </si>
  <si>
    <t>To recognize the successes programs, personalities, and organizations that promote and respond to local gender issues and concerns</t>
  </si>
  <si>
    <t>Conduct of GAD Summit</t>
  </si>
  <si>
    <t>No. of participants attended: 500</t>
  </si>
  <si>
    <t>RA 10410, Section 7
b) Responsibilities of Local Government Units. – Local government units (LGUs) shall include allocations from their Special Education Fund (SEF) and Gender and Development (GAD) Fund in addition to other local funds to be utilized for the following purposes:
(1) Support the implementation of their ECCD Program;
(2) Organize and support parent cooperatives to establish community-based ECCD programs;
(3) Provide counterpart funds for the continuing professional development of their ECCD public service providers; and
(4) Provide the facilities for the conduct of their ECCD Program.</t>
  </si>
  <si>
    <t>Enhancement of Child Development Teachers (CDTs)' awareness and responsiveness to gender issues</t>
  </si>
  <si>
    <t xml:space="preserve">No. of CDTs, instructors, and home-based volunteers oriented: 360 </t>
  </si>
  <si>
    <r>
      <rPr>
        <b/>
        <sz val="10"/>
        <color theme="1"/>
        <rFont val="Arial"/>
        <family val="2"/>
      </rPr>
      <t>RA 9710</t>
    </r>
    <r>
      <rPr>
        <sz val="10"/>
        <color theme="1"/>
        <rFont val="Arial"/>
        <family val="2"/>
      </rPr>
      <t xml:space="preserve"> (SEC. 36) All departments, including their attached agencies, offices, bureaus, state universities and colleges, government-owned and controlled corporations, local government units, and other government instrumentalities shall adopt gender mainstreaming as a strategy to promote women's human rights and eliminate gender discrimination in their systems, structures, policies, programs, processes, and procedures.</t>
    </r>
  </si>
  <si>
    <t>To periodically provide City Government personnel with accurate, timely, and digestible information about gender-related issues, concerns, policies, and issuances</t>
  </si>
  <si>
    <t>Attendance to/conduct of trainings, seminars, and promotional and educational activities for local government officials, employees, and personnel on other issues and policies on gender sensitivity and responsiveness</t>
  </si>
  <si>
    <t>(a) No. of activities attended/conducted: 4 (quarterly)
(b) No. of participants attended: 120 (quarterly)</t>
  </si>
  <si>
    <t xml:space="preserve"> Conducted one (1) activity participated by 119 city hall employees </t>
  </si>
  <si>
    <t>To enhance the knowledge, skills, and competencies of the members of the GAD Focal Point System (GFPS), Technical Working Group (TWG), Monitoring and Evaluation Team, Secretariat, and the GAD Center in fulfillment of their respective mandates</t>
  </si>
  <si>
    <t>Capacity Development Program</t>
  </si>
  <si>
    <t>Attendance to/conduct of trainings, workshops, seminars, and other activities for members of the GAD Focal Point System (GFPS), Technical Working Group (TWG), Monitoring and Evaluation Team, Secretariat, and GAD Center</t>
  </si>
  <si>
    <t>(a) No. of activities conducted: 2 (semestral)
(b) No. of participants attended: 29 GFPS, 16 TWG, 7 M&amp;E and 3 Secretariat</t>
  </si>
  <si>
    <t xml:space="preserve">Conducted one (1) online session participated by 60 participants </t>
  </si>
  <si>
    <t>To formulate 2023 GPB in compliance with the GAD Budget policy</t>
  </si>
  <si>
    <t>Gender Mainstreaming Program</t>
  </si>
  <si>
    <t>Conduct of GAD Planning and Budgeting for 2023</t>
  </si>
  <si>
    <t>No. of GAD Plan and Budgeting Workshop conducted: 1</t>
  </si>
  <si>
    <t>The 2023 GAD Plan and Budget has been approved on March 15, 2022, approved by the City Mayor, and has been reviewed and certified by the Department of the Interior and Local Government-National Capital Region (DILG-NCR) last March 25, 2022</t>
  </si>
  <si>
    <t>To strengthen the overall implementation of the City's GAD program</t>
  </si>
  <si>
    <t>Operationalization of the GAD Center (GAS/STO)</t>
  </si>
  <si>
    <t>Operation of GAD Center: 100%</t>
  </si>
  <si>
    <r>
      <rPr>
        <b/>
        <sz val="10"/>
        <color theme="1"/>
        <rFont val="Arial"/>
        <family val="2"/>
      </rPr>
      <t xml:space="preserve">Joint Memorandum Circular No. 2013-01 </t>
    </r>
    <r>
      <rPr>
        <sz val="10"/>
        <color theme="1"/>
        <rFont val="Arial"/>
        <family val="2"/>
      </rPr>
      <t xml:space="preserve">(SEC C.7) Implementation and Monitoring of the LGU GAD Plan and Budget </t>
    </r>
  </si>
  <si>
    <t>To ensure that GAD PPAs are effectively and efficiently implemented</t>
  </si>
  <si>
    <t>Conduct of continuous GAD Monitoring and Evaluation</t>
  </si>
  <si>
    <t>No. of tools to be initiated and continuously developed: 1</t>
  </si>
  <si>
    <t>2 GAD database reports generated with 6 GAD researchers /encoder hired</t>
  </si>
  <si>
    <r>
      <rPr>
        <b/>
        <sz val="10"/>
        <color theme="1"/>
        <rFont val="Arial"/>
        <family val="2"/>
      </rPr>
      <t>Joint Memorandum Circular No. 2013-01</t>
    </r>
    <r>
      <rPr>
        <sz val="10"/>
        <color theme="1"/>
        <rFont val="Arial"/>
        <family val="2"/>
      </rPr>
      <t xml:space="preserve"> (SEC 4.1B) 1) LGUs, through their Local Planning and Development Offices (LPDO), shall spearhead the setting up and maintenance of the GAD database to serve as basis for gender-responsive planning, programming and policy formulation. The GAD database, which can either be manually operated or developed through software, shall form part of the overall management information system (MIS) of the LGU.</t>
    </r>
  </si>
  <si>
    <t>To establish a database as inputs to the gender analysis and GAD Planning and Budgeting</t>
  </si>
  <si>
    <t>Maintenance of the city's manually-operated GAD database</t>
  </si>
  <si>
    <t>No. of database reports generated: 4 (quarterly)</t>
  </si>
  <si>
    <t>Community Facility Enhancement Program
(Multi-purpose Halls and Streetlights)</t>
  </si>
  <si>
    <t>City Engineering Department</t>
  </si>
  <si>
    <t>Janitorial Services Program</t>
  </si>
  <si>
    <t>General Services Department</t>
  </si>
  <si>
    <t>General Services Program</t>
  </si>
  <si>
    <t>Oplan Disiplina Program
Deployment of Traffic Enforcers and City Security Unit (CSU) Personnel</t>
  </si>
  <si>
    <t>Public Safety and Traffic Management Office</t>
  </si>
  <si>
    <t>Provision of Other Professional Services
(Trainers/Instructors/Personnel Pooling/Assessor &amp; Technical Experts)</t>
  </si>
  <si>
    <t>City of Malabon Polytechnic Institute</t>
  </si>
  <si>
    <t>Solid Waste Management Program</t>
  </si>
  <si>
    <t>City Environment and Natural Resources Office</t>
  </si>
  <si>
    <t>Other General Services: Implementation of "Oplan Kalinga" Program 2022</t>
  </si>
  <si>
    <t>City Health Department</t>
  </si>
  <si>
    <t>Other Professional Services: Implementation of "Oplan Kalusugan" Program 2022 for Health Center, Pagamutang Bayan ng Malabon, Super Health Centers and Ospital ng Malabon</t>
  </si>
  <si>
    <t>Provision of Other Services
(Maintenance of Sewage Treatment Plant Ospital ng Malabon)</t>
  </si>
  <si>
    <t>Prepared by:
MAC QUAY P. LABASANO
Chairperson, GFPS TWG</t>
  </si>
  <si>
    <t>Prepared by:
HON. JEANNIE N. SANDOVAL
Local Chief Executive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</si>
</sst>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11" x14ac:knownFonts="1">
    <font>
      <sz val="11"/>
      <color rgb="FF000000"/>
      <name val="Calibri"/>
    </font>
    <font>
      <b/>
      <sz val="11"/>
      <color rgb="FF000000"/>
      <name val="Calibri"/>
      <family val="2"/>
    </font>
    <font>
      <b/>
      <sz val="18"/>
      <color rgb="FFFF0000"/>
      <name val="Calibri"/>
      <family val="2"/>
    </font>
    <font>
      <sz val="7"/>
      <color rgb="FF000000"/>
      <name val="Calibri"/>
      <family val="2"/>
    </font>
    <font>
      <b/>
      <sz val="9"/>
      <color rgb="FF000000"/>
      <name val="Calibri"/>
      <family val="2"/>
    </font>
    <font>
      <sz val="11"/>
      <color rgb="FF000000"/>
      <name val="Calibri"/>
      <family val="2"/>
    </font>
    <font>
      <sz val="10"/>
      <color theme="1"/>
      <name val="Arial"/>
      <family val="2"/>
    </font>
    <font>
      <b/>
      <sz val="10"/>
      <color theme="1"/>
      <name val="Arial"/>
      <family val="2"/>
    </font>
    <font>
      <i/>
      <sz val="10"/>
      <color theme="1"/>
      <name val="Arial"/>
      <family val="2"/>
    </font>
    <font>
      <sz val="11"/>
      <name val="Arial"/>
      <family val="2"/>
    </font>
    <font>
      <sz val="11"/>
      <color theme="1"/>
      <name val="Arial"/>
      <family val="2"/>
    </font>
  </fonts>
  <fills count="5">
    <fill>
      <patternFill patternType="none"/>
    </fill>
    <fill>
      <patternFill patternType="gray125"/>
    </fill>
    <fill>
      <patternFill patternType="none"/>
    </fill>
    <fill>
      <patternFill patternType="solid">
        <fgColor theme="0"/>
        <bgColor indexed="64"/>
      </patternFill>
    </fill>
    <fill>
      <patternFill patternType="solid">
        <fgColor theme="0"/>
        <bgColor theme="0"/>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diagonal/>
    </border>
    <border>
      <left/>
      <right style="thin">
        <color rgb="FF000000"/>
      </right>
      <top style="thin">
        <color indexed="64"/>
      </top>
      <bottom style="thin">
        <color rgb="FF000000"/>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rgb="FF000000"/>
      </right>
      <top style="thin">
        <color indexed="64"/>
      </top>
      <bottom style="thin">
        <color rgb="FF000000"/>
      </bottom>
      <diagonal/>
    </border>
    <border>
      <left/>
      <right style="thin">
        <color rgb="FF000000"/>
      </right>
      <top style="thin">
        <color rgb="FF000000"/>
      </top>
      <bottom/>
      <diagonal/>
    </border>
    <border>
      <left/>
      <right style="thin">
        <color rgb="FF000000"/>
      </right>
      <top/>
      <bottom/>
      <diagonal/>
    </border>
  </borders>
  <cellStyleXfs count="2">
    <xf numFmtId="0" fontId="0" fillId="0" borderId="0"/>
    <xf numFmtId="43" fontId="5" fillId="0" borderId="0" applyFont="0" applyFill="0" applyBorder="0" applyAlignment="0" applyProtection="0"/>
  </cellStyleXfs>
  <cellXfs count="162">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wrapText="1"/>
      <protection locked="0"/>
    </xf>
    <xf numFmtId="0" fontId="0" fillId="2" borderId="0" xfId="0" applyFill="1" applyProtection="1">
      <protection locked="0"/>
    </xf>
    <xf numFmtId="0" fontId="3" fillId="2" borderId="0" xfId="0" applyFont="1" applyFill="1" applyAlignment="1" applyProtection="1">
      <alignment vertical="top" wrapText="1"/>
      <protection locked="0"/>
    </xf>
    <xf numFmtId="0" fontId="1" fillId="2" borderId="0" xfId="0" applyFont="1" applyFill="1" applyAlignment="1" applyProtection="1">
      <alignment horizontal="center"/>
      <protection locked="0"/>
    </xf>
    <xf numFmtId="0" fontId="1" fillId="2" borderId="0" xfId="0" applyFont="1" applyFill="1" applyAlignment="1" applyProtection="1">
      <alignment vertical="center"/>
      <protection locked="0"/>
    </xf>
    <xf numFmtId="0" fontId="1" fillId="2" borderId="0" xfId="0" applyFont="1" applyFill="1" applyAlignment="1" applyProtection="1">
      <alignment wrapText="1"/>
      <protection locked="0"/>
    </xf>
    <xf numFmtId="0" fontId="1" fillId="2" borderId="0" xfId="0" applyFont="1" applyFill="1" applyProtection="1">
      <protection locked="0"/>
    </xf>
    <xf numFmtId="0" fontId="0" fillId="2" borderId="0" xfId="0" applyFill="1" applyAlignment="1" applyProtection="1">
      <alignment wrapText="1"/>
      <protection locked="0"/>
    </xf>
    <xf numFmtId="0" fontId="1" fillId="2" borderId="1" xfId="0" applyFont="1" applyFill="1" applyBorder="1" applyProtection="1">
      <protection locked="0"/>
    </xf>
    <xf numFmtId="0" fontId="0" fillId="2" borderId="1" xfId="0" applyFill="1" applyBorder="1" applyProtection="1">
      <protection locked="0"/>
    </xf>
    <xf numFmtId="0" fontId="0" fillId="2" borderId="2" xfId="0" applyFill="1" applyBorder="1" applyProtection="1">
      <protection locked="0"/>
    </xf>
    <xf numFmtId="0" fontId="1" fillId="2" borderId="2" xfId="0" applyFont="1" applyFill="1" applyBorder="1" applyAlignment="1" applyProtection="1">
      <alignment vertical="top"/>
      <protection locked="0"/>
    </xf>
    <xf numFmtId="0" fontId="1" fillId="2" borderId="3" xfId="0" applyFont="1" applyFill="1" applyBorder="1" applyAlignment="1" applyProtection="1">
      <alignment horizontal="left" vertical="top"/>
      <protection locked="0"/>
    </xf>
    <xf numFmtId="0" fontId="1" fillId="2" borderId="3" xfId="0" applyFont="1" applyFill="1" applyBorder="1" applyAlignment="1" applyProtection="1">
      <alignment vertical="top"/>
      <protection locked="0"/>
    </xf>
    <xf numFmtId="0" fontId="0" fillId="2" borderId="3" xfId="0" applyFill="1" applyBorder="1" applyProtection="1">
      <protection locked="0"/>
    </xf>
    <xf numFmtId="0" fontId="0" fillId="2" borderId="2" xfId="0" applyFill="1" applyBorder="1" applyAlignment="1" applyProtection="1">
      <alignment horizontal="left" vertical="top"/>
      <protection locked="0"/>
    </xf>
    <xf numFmtId="0" fontId="0" fillId="2" borderId="4" xfId="0" applyFill="1" applyBorder="1" applyProtection="1">
      <protection locked="0"/>
    </xf>
    <xf numFmtId="0" fontId="0" fillId="2" borderId="0" xfId="0" applyFill="1" applyAlignment="1" applyProtection="1">
      <alignment vertical="center"/>
      <protection locked="0"/>
    </xf>
    <xf numFmtId="0" fontId="4" fillId="2" borderId="2" xfId="0" applyFont="1" applyFill="1" applyBorder="1" applyAlignment="1" applyProtection="1">
      <alignment horizontal="center" vertical="center" wrapText="1"/>
      <protection locked="0"/>
    </xf>
    <xf numFmtId="0" fontId="1" fillId="2" borderId="0" xfId="0" applyFont="1" applyFill="1" applyAlignment="1" applyProtection="1">
      <alignment wrapText="1"/>
      <protection locked="0"/>
    </xf>
    <xf numFmtId="0" fontId="0" fillId="2" borderId="0" xfId="0" applyFill="1" applyAlignment="1" applyProtection="1">
      <alignment horizontal="center" vertical="center"/>
      <protection locked="0"/>
    </xf>
    <xf numFmtId="0" fontId="3" fillId="2" borderId="0" xfId="0" applyFont="1" applyFill="1" applyAlignment="1">
      <alignment vertical="center"/>
    </xf>
    <xf numFmtId="0" fontId="1" fillId="2" borderId="0" xfId="0" applyFont="1" applyFill="1" applyAlignment="1">
      <alignment vertical="center"/>
    </xf>
    <xf numFmtId="0" fontId="1" fillId="2" borderId="0" xfId="0" applyFont="1" applyFill="1" applyAlignment="1">
      <alignment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2" borderId="0" xfId="0" applyFill="1" applyAlignment="1">
      <alignment horizontal="left"/>
    </xf>
    <xf numFmtId="0" fontId="0" fillId="2" borderId="0" xfId="0" applyFill="1" applyAlignment="1" applyProtection="1">
      <alignment horizontal="left" vertical="center"/>
      <protection locked="0"/>
    </xf>
    <xf numFmtId="0" fontId="6" fillId="0" borderId="0" xfId="0" applyFont="1" applyAlignment="1"/>
    <xf numFmtId="164" fontId="0" fillId="2" borderId="0" xfId="0" applyNumberFormat="1" applyFill="1" applyAlignment="1" applyProtection="1">
      <alignment vertical="center"/>
      <protection locked="0"/>
    </xf>
    <xf numFmtId="0" fontId="6" fillId="3" borderId="4"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vertical="center" wrapText="1"/>
    </xf>
    <xf numFmtId="0" fontId="6" fillId="4" borderId="2" xfId="0" applyFont="1" applyFill="1" applyBorder="1" applyAlignment="1">
      <alignment horizontal="left" vertical="center" wrapText="1"/>
    </xf>
    <xf numFmtId="39" fontId="6" fillId="3" borderId="2" xfId="0" applyNumberFormat="1" applyFont="1" applyFill="1" applyBorder="1" applyAlignment="1">
      <alignment horizontal="center" vertical="center" wrapText="1"/>
    </xf>
    <xf numFmtId="43" fontId="6" fillId="3" borderId="2" xfId="1" applyFont="1" applyFill="1" applyBorder="1" applyAlignment="1">
      <alignment horizontal="center" vertical="center"/>
    </xf>
    <xf numFmtId="43" fontId="6" fillId="3" borderId="2" xfId="1" applyFont="1" applyFill="1" applyBorder="1" applyAlignment="1">
      <alignment horizontal="center" vertical="center" wrapText="1"/>
    </xf>
    <xf numFmtId="0" fontId="6" fillId="0" borderId="4" xfId="0" applyFont="1" applyBorder="1" applyAlignment="1">
      <alignment vertical="center" wrapText="1"/>
    </xf>
    <xf numFmtId="0" fontId="6" fillId="0" borderId="11" xfId="0" applyFont="1" applyBorder="1" applyAlignment="1">
      <alignment vertical="center" wrapText="1"/>
    </xf>
    <xf numFmtId="0" fontId="6" fillId="3" borderId="11" xfId="0" applyFont="1" applyFill="1" applyBorder="1" applyAlignment="1">
      <alignment vertical="center" wrapText="1"/>
    </xf>
    <xf numFmtId="0" fontId="6" fillId="4" borderId="11" xfId="0" applyFont="1" applyFill="1" applyBorder="1" applyAlignment="1">
      <alignment horizontal="left" vertical="center" wrapText="1"/>
    </xf>
    <xf numFmtId="39" fontId="6" fillId="3" borderId="11" xfId="0" applyNumberFormat="1" applyFont="1" applyFill="1" applyBorder="1" applyAlignment="1">
      <alignment horizontal="center" vertical="center" wrapText="1"/>
    </xf>
    <xf numFmtId="43" fontId="6" fillId="3" borderId="11" xfId="1" applyFont="1" applyFill="1" applyBorder="1" applyAlignment="1">
      <alignment horizontal="center" vertical="center"/>
    </xf>
    <xf numFmtId="43" fontId="6" fillId="3" borderId="11" xfId="1" applyFont="1" applyFill="1" applyBorder="1" applyAlignment="1">
      <alignment horizontal="center" vertical="center" wrapText="1"/>
    </xf>
    <xf numFmtId="0" fontId="6" fillId="3" borderId="14" xfId="0" applyFont="1" applyFill="1" applyBorder="1" applyAlignment="1">
      <alignment vertical="center" wrapText="1"/>
    </xf>
    <xf numFmtId="0" fontId="6" fillId="4" borderId="14" xfId="0" applyFont="1" applyFill="1" applyBorder="1" applyAlignment="1">
      <alignment horizontal="left" vertical="center" wrapText="1"/>
    </xf>
    <xf numFmtId="39" fontId="6" fillId="3" borderId="14" xfId="0" applyNumberFormat="1" applyFont="1" applyFill="1" applyBorder="1" applyAlignment="1">
      <alignment horizontal="center" vertical="center" wrapText="1"/>
    </xf>
    <xf numFmtId="43" fontId="6" fillId="3" borderId="14" xfId="1" applyFont="1" applyFill="1" applyBorder="1" applyAlignment="1">
      <alignment horizontal="center" vertical="center"/>
    </xf>
    <xf numFmtId="43" fontId="6" fillId="3" borderId="14" xfId="1" applyFont="1" applyFill="1" applyBorder="1" applyAlignment="1">
      <alignment horizontal="center" vertical="center" wrapText="1"/>
    </xf>
    <xf numFmtId="0" fontId="6" fillId="0" borderId="12" xfId="0" applyFont="1" applyBorder="1" applyAlignment="1">
      <alignment horizontal="left" vertical="center" wrapText="1"/>
    </xf>
    <xf numFmtId="0" fontId="6" fillId="3" borderId="11" xfId="0" applyFont="1" applyFill="1" applyBorder="1" applyAlignment="1">
      <alignment horizontal="left" vertical="center" wrapText="1"/>
    </xf>
    <xf numFmtId="0" fontId="6" fillId="3" borderId="14" xfId="0" applyFont="1" applyFill="1" applyBorder="1" applyAlignment="1">
      <alignment horizontal="left" vertical="center" wrapText="1"/>
    </xf>
    <xf numFmtId="39" fontId="6" fillId="3" borderId="16" xfId="0" applyNumberFormat="1" applyFont="1" applyFill="1" applyBorder="1" applyAlignment="1">
      <alignment horizontal="center" vertical="center" wrapText="1"/>
    </xf>
    <xf numFmtId="0" fontId="6" fillId="3" borderId="5" xfId="0" applyFont="1" applyFill="1" applyBorder="1" applyAlignment="1">
      <alignment vertical="center" wrapText="1"/>
    </xf>
    <xf numFmtId="0" fontId="6" fillId="4" borderId="5" xfId="0" applyFont="1" applyFill="1" applyBorder="1" applyAlignment="1">
      <alignment horizontal="left" vertical="center" wrapText="1"/>
    </xf>
    <xf numFmtId="39" fontId="6" fillId="3" borderId="8" xfId="0" applyNumberFormat="1" applyFont="1" applyFill="1" applyBorder="1" applyAlignment="1">
      <alignment horizontal="center" vertical="center"/>
    </xf>
    <xf numFmtId="0" fontId="6" fillId="4" borderId="4" xfId="0" applyFont="1" applyFill="1" applyBorder="1" applyAlignment="1">
      <alignment horizontal="left" vertical="center" wrapText="1"/>
    </xf>
    <xf numFmtId="43" fontId="6" fillId="3" borderId="4" xfId="1" applyFont="1" applyFill="1" applyBorder="1" applyAlignment="1">
      <alignment horizontal="center" vertical="center"/>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7" fillId="0" borderId="20" xfId="0" applyFont="1" applyBorder="1" applyAlignment="1">
      <alignment horizontal="center" vertical="center" wrapText="1"/>
    </xf>
    <xf numFmtId="0" fontId="6" fillId="3" borderId="13" xfId="0" applyFont="1" applyFill="1" applyBorder="1" applyAlignment="1">
      <alignment horizontal="left" vertical="center" wrapText="1"/>
    </xf>
    <xf numFmtId="0" fontId="6" fillId="4" borderId="13" xfId="0" applyFont="1" applyFill="1" applyBorder="1" applyAlignment="1">
      <alignment horizontal="left" vertical="center" wrapText="1"/>
    </xf>
    <xf numFmtId="39" fontId="6" fillId="3" borderId="13" xfId="0" applyNumberFormat="1" applyFont="1" applyFill="1" applyBorder="1" applyAlignment="1">
      <alignment horizontal="center" vertical="center" wrapText="1"/>
    </xf>
    <xf numFmtId="43" fontId="6" fillId="3" borderId="13" xfId="1" applyFont="1" applyFill="1" applyBorder="1" applyAlignment="1">
      <alignment horizontal="center" vertical="center"/>
    </xf>
    <xf numFmtId="0" fontId="7" fillId="0" borderId="12" xfId="0" applyFont="1" applyBorder="1" applyAlignment="1">
      <alignment vertical="center" wrapText="1"/>
    </xf>
    <xf numFmtId="0" fontId="6" fillId="0" borderId="11" xfId="0" applyFont="1" applyBorder="1" applyAlignment="1">
      <alignment horizontal="left" vertical="center" wrapText="1"/>
    </xf>
    <xf numFmtId="0" fontId="7" fillId="0" borderId="11" xfId="0" applyFont="1" applyBorder="1" applyAlignment="1">
      <alignment horizontal="center" vertical="center" wrapText="1"/>
    </xf>
    <xf numFmtId="39" fontId="6" fillId="0" borderId="11" xfId="0" applyNumberFormat="1" applyFont="1" applyBorder="1" applyAlignment="1">
      <alignment horizontal="center" vertical="center" wrapText="1"/>
    </xf>
    <xf numFmtId="43" fontId="6" fillId="2" borderId="11" xfId="1" applyFont="1" applyFill="1" applyBorder="1" applyAlignment="1">
      <alignment horizontal="center" vertical="center"/>
    </xf>
    <xf numFmtId="43" fontId="6" fillId="0" borderId="11" xfId="1" applyFont="1" applyBorder="1" applyAlignment="1">
      <alignment horizontal="center" vertical="center" wrapText="1"/>
    </xf>
    <xf numFmtId="0" fontId="6" fillId="0" borderId="14" xfId="0" applyFont="1" applyBorder="1" applyAlignment="1">
      <alignment vertical="center" wrapText="1"/>
    </xf>
    <xf numFmtId="39" fontId="6" fillId="0" borderId="14" xfId="0" applyNumberFormat="1" applyFont="1" applyBorder="1" applyAlignment="1">
      <alignment horizontal="center" vertical="center" wrapText="1"/>
    </xf>
    <xf numFmtId="43" fontId="6" fillId="2" borderId="14" xfId="1" applyFont="1" applyFill="1" applyBorder="1" applyAlignment="1">
      <alignment horizontal="center" vertical="center"/>
    </xf>
    <xf numFmtId="43" fontId="6" fillId="0" borderId="14" xfId="1" applyFont="1" applyBorder="1" applyAlignment="1">
      <alignment horizontal="center" vertical="center" wrapText="1"/>
    </xf>
    <xf numFmtId="0" fontId="6" fillId="0" borderId="2" xfId="0" applyFont="1" applyBorder="1" applyAlignment="1">
      <alignment vertical="center" wrapText="1"/>
    </xf>
    <xf numFmtId="39" fontId="6" fillId="0" borderId="2" xfId="0" applyNumberFormat="1" applyFont="1" applyBorder="1" applyAlignment="1">
      <alignment horizontal="center" vertical="center" wrapText="1"/>
    </xf>
    <xf numFmtId="43" fontId="6" fillId="2" borderId="2" xfId="1" applyFont="1" applyFill="1" applyBorder="1" applyAlignment="1">
      <alignment horizontal="center" vertical="center"/>
    </xf>
    <xf numFmtId="43" fontId="6" fillId="0" borderId="2" xfId="1" applyFont="1" applyBorder="1" applyAlignment="1">
      <alignment horizontal="center" vertical="center" wrapText="1"/>
    </xf>
    <xf numFmtId="0" fontId="6" fillId="0" borderId="2" xfId="0" applyFont="1" applyBorder="1" applyAlignment="1">
      <alignment horizontal="left" vertical="center" wrapText="1"/>
    </xf>
    <xf numFmtId="43" fontId="1" fillId="2" borderId="2" xfId="0" applyNumberFormat="1" applyFont="1" applyFill="1" applyBorder="1" applyAlignment="1" applyProtection="1">
      <alignment vertical="top"/>
      <protection locked="0"/>
    </xf>
    <xf numFmtId="0" fontId="7" fillId="0" borderId="2" xfId="0" applyFont="1" applyBorder="1" applyAlignment="1">
      <alignment horizontal="center" vertical="center" wrapText="1"/>
    </xf>
    <xf numFmtId="0" fontId="6" fillId="0" borderId="5" xfId="0" applyFont="1" applyBorder="1" applyAlignment="1">
      <alignment vertical="center" wrapText="1"/>
    </xf>
    <xf numFmtId="39" fontId="6" fillId="0" borderId="2" xfId="0" applyNumberFormat="1" applyFont="1" applyBorder="1" applyAlignment="1">
      <alignment horizontal="center" vertical="center"/>
    </xf>
    <xf numFmtId="43" fontId="6" fillId="2" borderId="2" xfId="1" applyFont="1" applyFill="1" applyBorder="1" applyAlignment="1">
      <alignment horizontal="center" vertical="center" wrapText="1"/>
    </xf>
    <xf numFmtId="0" fontId="6" fillId="0" borderId="11" xfId="0" applyFont="1" applyBorder="1" applyAlignment="1">
      <alignment horizontal="left" vertical="top" wrapText="1"/>
    </xf>
    <xf numFmtId="0" fontId="6" fillId="0" borderId="2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xf numFmtId="43" fontId="6" fillId="2" borderId="5" xfId="1" applyFont="1" applyFill="1" applyBorder="1" applyAlignment="1">
      <alignment horizontal="center" vertical="center"/>
    </xf>
    <xf numFmtId="0" fontId="8"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xf numFmtId="43" fontId="1" fillId="2" borderId="2" xfId="0" applyNumberFormat="1" applyFont="1" applyFill="1" applyBorder="1" applyProtection="1">
      <protection locked="0"/>
    </xf>
    <xf numFmtId="4" fontId="6" fillId="0" borderId="19" xfId="1" applyNumberFormat="1" applyFont="1" applyBorder="1" applyAlignment="1">
      <alignment horizontal="center" vertical="center"/>
    </xf>
    <xf numFmtId="4" fontId="6" fillId="0" borderId="19" xfId="1" applyNumberFormat="1" applyFont="1" applyBorder="1" applyAlignment="1">
      <alignment vertical="center"/>
    </xf>
    <xf numFmtId="4" fontId="9" fillId="0" borderId="19" xfId="1" applyNumberFormat="1" applyFont="1" applyBorder="1" applyAlignment="1">
      <alignment vertical="center"/>
    </xf>
    <xf numFmtId="4" fontId="6" fillId="0" borderId="22" xfId="0" quotePrefix="1" applyNumberFormat="1" applyFont="1" applyBorder="1" applyAlignment="1">
      <alignment horizontal="center" vertical="center" wrapText="1"/>
    </xf>
    <xf numFmtId="43" fontId="10" fillId="0" borderId="19" xfId="1" applyFont="1" applyBorder="1" applyAlignment="1">
      <alignment horizontal="center" vertical="center" wrapText="1"/>
    </xf>
    <xf numFmtId="4" fontId="6" fillId="0" borderId="8" xfId="0" quotePrefix="1" applyNumberFormat="1" applyFont="1" applyBorder="1" applyAlignment="1">
      <alignment horizontal="center" vertical="center" wrapText="1"/>
    </xf>
    <xf numFmtId="4" fontId="6" fillId="0" borderId="8" xfId="0" applyNumberFormat="1" applyFont="1" applyBorder="1" applyAlignment="1">
      <alignment horizontal="center" vertical="center" wrapText="1"/>
    </xf>
    <xf numFmtId="4" fontId="6" fillId="0" borderId="22" xfId="0" applyNumberFormat="1" applyFont="1" applyBorder="1" applyAlignment="1">
      <alignment horizontal="center" vertical="center" wrapText="1"/>
    </xf>
    <xf numFmtId="4" fontId="1" fillId="2" borderId="2" xfId="0" applyNumberFormat="1" applyFont="1" applyFill="1" applyBorder="1" applyProtection="1">
      <protection locked="0"/>
    </xf>
    <xf numFmtId="0" fontId="1" fillId="2" borderId="7" xfId="0" applyFont="1" applyFill="1" applyBorder="1" applyAlignment="1" applyProtection="1">
      <alignment vertical="top"/>
      <protection locked="0"/>
    </xf>
    <xf numFmtId="0" fontId="1" fillId="2" borderId="8" xfId="0" applyFont="1" applyFill="1" applyBorder="1" applyAlignment="1" applyProtection="1">
      <alignment vertical="top"/>
      <protection locked="0"/>
    </xf>
    <xf numFmtId="43" fontId="1" fillId="2" borderId="3" xfId="0" applyNumberFormat="1" applyFont="1" applyFill="1" applyBorder="1" applyAlignment="1" applyProtection="1">
      <alignment vertical="top"/>
      <protection locked="0"/>
    </xf>
    <xf numFmtId="43" fontId="0" fillId="2" borderId="0" xfId="0" applyNumberFormat="1" applyFill="1" applyProtection="1">
      <protection locked="0"/>
    </xf>
    <xf numFmtId="0" fontId="1" fillId="2" borderId="2" xfId="0" applyFont="1" applyFill="1" applyBorder="1" applyAlignment="1">
      <alignment horizontal="left" vertical="top" wrapText="1"/>
    </xf>
    <xf numFmtId="0" fontId="1" fillId="2" borderId="2" xfId="0" applyFont="1" applyFill="1" applyBorder="1" applyAlignment="1">
      <alignment horizontal="left" vertical="top"/>
    </xf>
    <xf numFmtId="43" fontId="0" fillId="2" borderId="0" xfId="1" applyFont="1" applyFill="1" applyAlignment="1" applyProtection="1">
      <alignment horizontal="left" vertical="center"/>
      <protection locked="0"/>
    </xf>
    <xf numFmtId="0" fontId="1" fillId="2" borderId="7"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8" xfId="0" applyFont="1" applyFill="1" applyBorder="1" applyAlignment="1" applyProtection="1">
      <alignment horizontal="left" vertical="top"/>
      <protection locked="0"/>
    </xf>
    <xf numFmtId="0" fontId="4" fillId="2" borderId="7"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left" vertical="top"/>
      <protection locked="0"/>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39" fontId="6" fillId="3" borderId="13" xfId="0" applyNumberFormat="1" applyFont="1" applyFill="1" applyBorder="1" applyAlignment="1">
      <alignment horizontal="center" vertical="center" wrapText="1"/>
    </xf>
    <xf numFmtId="39" fontId="6" fillId="3" borderId="12" xfId="0" applyNumberFormat="1" applyFont="1" applyFill="1" applyBorder="1" applyAlignment="1">
      <alignment horizontal="center" vertical="center" wrapText="1"/>
    </xf>
    <xf numFmtId="43" fontId="6" fillId="3" borderId="4" xfId="1" applyFont="1" applyFill="1" applyBorder="1" applyAlignment="1">
      <alignment horizontal="center" vertical="center"/>
    </xf>
    <xf numFmtId="43" fontId="6" fillId="3" borderId="12" xfId="1" applyFont="1" applyFill="1" applyBorder="1" applyAlignment="1">
      <alignment horizontal="center" vertical="center"/>
    </xf>
    <xf numFmtId="43" fontId="6" fillId="3" borderId="4" xfId="1" applyFont="1" applyFill="1" applyBorder="1" applyAlignment="1">
      <alignment horizontal="center" vertical="center" wrapText="1"/>
    </xf>
    <xf numFmtId="43" fontId="6" fillId="3" borderId="12" xfId="1" applyFont="1" applyFill="1" applyBorder="1" applyAlignment="1">
      <alignment horizontal="center" vertical="center" wrapText="1"/>
    </xf>
    <xf numFmtId="0" fontId="6" fillId="0" borderId="13"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xf numFmtId="0" fontId="1" fillId="2" borderId="0" xfId="0" applyFont="1" applyFill="1" applyAlignment="1">
      <alignment horizontal="center"/>
    </xf>
    <xf numFmtId="0" fontId="1" fillId="2" borderId="7" xfId="0" applyFont="1" applyFill="1" applyBorder="1" applyAlignment="1" applyProtection="1">
      <alignment horizontal="center" vertical="top"/>
      <protection locked="0"/>
    </xf>
    <xf numFmtId="0" fontId="1" fillId="2" borderId="3" xfId="0" applyFont="1" applyFill="1" applyBorder="1" applyAlignment="1" applyProtection="1">
      <alignment horizontal="center" vertical="top"/>
      <protection locked="0"/>
    </xf>
    <xf numFmtId="0" fontId="1" fillId="2" borderId="8" xfId="0" applyFont="1" applyFill="1" applyBorder="1" applyAlignment="1" applyProtection="1">
      <alignment horizontal="center" vertical="top"/>
      <protection locked="0"/>
    </xf>
    <xf numFmtId="0" fontId="1" fillId="2" borderId="2" xfId="0" applyFont="1" applyFill="1" applyBorder="1" applyAlignment="1" applyProtection="1">
      <alignment horizontal="left" vertical="top"/>
      <protection locked="0"/>
    </xf>
    <xf numFmtId="0" fontId="6" fillId="0" borderId="4" xfId="0" applyFont="1" applyBorder="1" applyAlignment="1">
      <alignment horizontal="left" vertical="center" wrapText="1"/>
    </xf>
    <xf numFmtId="0" fontId="6" fillId="0" borderId="12" xfId="0" applyFont="1" applyBorder="1"/>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5" xfId="0" applyFont="1" applyBorder="1"/>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17" xfId="0" applyFont="1" applyBorder="1"/>
    <xf numFmtId="39" fontId="6" fillId="0" borderId="13" xfId="0" applyNumberFormat="1" applyFont="1" applyBorder="1" applyAlignment="1">
      <alignment horizontal="center" vertical="center" wrapText="1"/>
    </xf>
    <xf numFmtId="39" fontId="6" fillId="0" borderId="5" xfId="0" applyNumberFormat="1" applyFont="1" applyBorder="1" applyAlignment="1">
      <alignment horizontal="center" vertical="center" wrapText="1"/>
    </xf>
    <xf numFmtId="43" fontId="6" fillId="2" borderId="6" xfId="1" applyFont="1" applyFill="1" applyBorder="1" applyAlignment="1">
      <alignment horizontal="center" vertical="center"/>
    </xf>
    <xf numFmtId="43" fontId="6" fillId="2" borderId="5" xfId="1" applyFont="1" applyFill="1" applyBorder="1" applyAlignment="1">
      <alignment horizontal="center" vertical="center"/>
    </xf>
    <xf numFmtId="43" fontId="6" fillId="0" borderId="6" xfId="1" applyFont="1" applyBorder="1" applyAlignment="1">
      <alignment horizontal="center" vertical="center" wrapText="1"/>
    </xf>
    <xf numFmtId="43" fontId="6" fillId="0" borderId="5" xfId="1" applyFont="1" applyBorder="1" applyAlignment="1">
      <alignment horizontal="center" vertical="center" wrapText="1"/>
    </xf>
    <xf numFmtId="0" fontId="6" fillId="2" borderId="7" xfId="0" quotePrefix="1" applyFont="1" applyFill="1" applyBorder="1" applyAlignment="1">
      <alignment horizontal="center" vertical="center" wrapText="1"/>
    </xf>
    <xf numFmtId="0" fontId="6" fillId="2" borderId="3" xfId="0" quotePrefix="1"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4" fontId="6" fillId="0" borderId="22" xfId="0" quotePrefix="1" applyNumberFormat="1" applyFont="1" applyBorder="1" applyAlignment="1">
      <alignment horizontal="center" vertical="center" wrapText="1"/>
    </xf>
    <xf numFmtId="4" fontId="6" fillId="0" borderId="10" xfId="0" quotePrefix="1" applyNumberFormat="1" applyFont="1" applyBorder="1" applyAlignment="1">
      <alignment horizontal="center" vertical="center" wrapText="1"/>
    </xf>
    <xf numFmtId="4" fontId="6" fillId="0" borderId="23" xfId="0" quotePrefix="1" applyNumberFormat="1" applyFont="1" applyBorder="1" applyAlignment="1">
      <alignment horizontal="center" vertical="center" wrapText="1"/>
    </xf>
  </cellXfs>
  <cellStyles count="2">
    <cellStyle name="Comma" xfId="1" builtinId="3"/>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
  <sheetViews>
    <sheetView tabSelected="1" zoomScale="55" zoomScaleNormal="55" workbookViewId="0">
      <selection activeCell="M65" sqref="M65"/>
    </sheetView>
  </sheetViews>
  <sheetFormatPr defaultRowHeight="15" x14ac:dyDescent="0.25"/>
  <cols>
    <col min="1" max="4" width="25.7109375" style="4" customWidth="1"/>
    <col min="5" max="5" width="25.5703125" style="4" customWidth="1"/>
    <col min="6" max="9" width="25.7109375" style="4" customWidth="1"/>
    <col min="10" max="10" width="8.85546875" style="4" customWidth="1"/>
  </cols>
  <sheetData>
    <row r="1" spans="1:9" x14ac:dyDescent="0.25">
      <c r="A1" s="24" t="s">
        <v>0</v>
      </c>
      <c r="B1" s="3"/>
      <c r="C1" s="3"/>
      <c r="D1" s="3"/>
      <c r="E1" s="3"/>
    </row>
    <row r="2" spans="1:9" x14ac:dyDescent="0.25">
      <c r="A2" s="24" t="s">
        <v>1</v>
      </c>
      <c r="B2" s="3"/>
      <c r="C2" s="3"/>
      <c r="D2" s="3"/>
      <c r="E2" s="3"/>
    </row>
    <row r="3" spans="1:9" x14ac:dyDescent="0.25">
      <c r="A3" s="5"/>
      <c r="B3" s="5"/>
      <c r="C3" s="5"/>
      <c r="D3" s="5"/>
      <c r="E3" s="5"/>
    </row>
    <row r="4" spans="1:9" x14ac:dyDescent="0.25">
      <c r="A4" s="135" t="s">
        <v>2</v>
      </c>
      <c r="B4" s="135"/>
      <c r="C4" s="135"/>
      <c r="D4" s="135"/>
      <c r="E4" s="135"/>
      <c r="F4" s="135"/>
      <c r="G4" s="135"/>
      <c r="H4" s="135"/>
      <c r="I4" s="135"/>
    </row>
    <row r="5" spans="1:9" x14ac:dyDescent="0.25">
      <c r="A5" s="6"/>
      <c r="B5" s="6"/>
      <c r="C5" s="6"/>
      <c r="D5" s="6"/>
      <c r="E5" s="6"/>
      <c r="F5" s="6"/>
      <c r="G5" s="6"/>
      <c r="H5" s="6"/>
      <c r="I5" s="6"/>
    </row>
    <row r="6" spans="1:9" x14ac:dyDescent="0.25">
      <c r="A6" s="25" t="s">
        <v>3</v>
      </c>
      <c r="B6" s="30" t="s">
        <v>4</v>
      </c>
      <c r="C6" s="7"/>
      <c r="D6" s="25" t="s">
        <v>5</v>
      </c>
      <c r="E6" s="31">
        <v>2022</v>
      </c>
    </row>
    <row r="7" spans="1:9" x14ac:dyDescent="0.25">
      <c r="A7" s="26" t="s">
        <v>6</v>
      </c>
      <c r="B7" s="30" t="s">
        <v>7</v>
      </c>
      <c r="C7" s="10"/>
      <c r="D7" s="22"/>
      <c r="E7" s="10"/>
    </row>
    <row r="8" spans="1:9" x14ac:dyDescent="0.25">
      <c r="A8" s="26" t="s">
        <v>8</v>
      </c>
      <c r="B8" s="30" t="s">
        <v>7</v>
      </c>
      <c r="C8" s="10"/>
      <c r="D8" s="10"/>
      <c r="E8" s="10"/>
    </row>
    <row r="9" spans="1:9" x14ac:dyDescent="0.25">
      <c r="A9" s="8"/>
      <c r="B9" s="9"/>
      <c r="C9" s="10"/>
      <c r="D9" s="10"/>
      <c r="E9" s="10"/>
    </row>
    <row r="10" spans="1:9" x14ac:dyDescent="0.25">
      <c r="G10" s="1" t="s">
        <v>9</v>
      </c>
      <c r="H10" s="114">
        <v>2784522967</v>
      </c>
      <c r="I10" s="114"/>
    </row>
    <row r="11" spans="1:9" x14ac:dyDescent="0.25">
      <c r="G11" s="1" t="s">
        <v>10</v>
      </c>
      <c r="H11" s="32"/>
      <c r="I11" s="33">
        <f>H63</f>
        <v>214154600.06999999</v>
      </c>
    </row>
    <row r="12" spans="1:9" x14ac:dyDescent="0.25">
      <c r="A12" s="11"/>
      <c r="B12" s="12"/>
      <c r="C12" s="12"/>
      <c r="D12" s="12"/>
      <c r="E12" s="12"/>
      <c r="F12" s="12"/>
      <c r="G12" s="12"/>
      <c r="H12" s="12"/>
      <c r="I12" s="12"/>
    </row>
    <row r="13" spans="1:9" s="23" customFormat="1" ht="40.15" customHeight="1" x14ac:dyDescent="0.25">
      <c r="A13" s="27" t="s">
        <v>11</v>
      </c>
      <c r="B13" s="27" t="s">
        <v>12</v>
      </c>
      <c r="C13" s="27" t="s">
        <v>13</v>
      </c>
      <c r="D13" s="27" t="s">
        <v>14</v>
      </c>
      <c r="E13" s="27" t="s">
        <v>15</v>
      </c>
      <c r="F13" s="27" t="s">
        <v>16</v>
      </c>
      <c r="G13" s="27" t="s">
        <v>17</v>
      </c>
      <c r="H13" s="27" t="s">
        <v>18</v>
      </c>
      <c r="I13" s="27" t="s">
        <v>19</v>
      </c>
    </row>
    <row r="14" spans="1:9" x14ac:dyDescent="0.25">
      <c r="A14" s="136" t="s">
        <v>20</v>
      </c>
      <c r="B14" s="137"/>
      <c r="C14" s="137"/>
      <c r="D14" s="137"/>
      <c r="E14" s="137"/>
      <c r="F14" s="137"/>
      <c r="G14" s="137"/>
      <c r="H14" s="137"/>
      <c r="I14" s="138"/>
    </row>
    <row r="15" spans="1:9" x14ac:dyDescent="0.25">
      <c r="A15" s="13" t="s">
        <v>21</v>
      </c>
      <c r="B15" s="13"/>
      <c r="C15" s="13"/>
      <c r="D15" s="13"/>
      <c r="E15" s="13"/>
      <c r="F15" s="13"/>
      <c r="G15" s="13"/>
      <c r="H15" s="13"/>
      <c r="I15" s="13"/>
    </row>
    <row r="16" spans="1:9" ht="127.5" x14ac:dyDescent="0.25">
      <c r="A16" s="34" t="s">
        <v>40</v>
      </c>
      <c r="B16" s="35" t="s">
        <v>41</v>
      </c>
      <c r="C16" s="36" t="s">
        <v>42</v>
      </c>
      <c r="D16" s="37" t="s">
        <v>43</v>
      </c>
      <c r="E16" s="38" t="s">
        <v>44</v>
      </c>
      <c r="F16" s="39" t="s">
        <v>45</v>
      </c>
      <c r="G16" s="40">
        <v>3600000</v>
      </c>
      <c r="H16" s="40">
        <v>2583000</v>
      </c>
      <c r="I16" s="41">
        <f>G16-H16</f>
        <v>1017000</v>
      </c>
    </row>
    <row r="17" spans="1:9" x14ac:dyDescent="0.25">
      <c r="A17" s="13" t="s">
        <v>22</v>
      </c>
      <c r="B17" s="13"/>
      <c r="C17" s="13"/>
      <c r="D17" s="13"/>
      <c r="E17" s="13"/>
      <c r="F17" s="13"/>
      <c r="G17" s="13"/>
      <c r="H17" s="13"/>
      <c r="I17" s="13"/>
    </row>
    <row r="18" spans="1:9" ht="89.25" x14ac:dyDescent="0.25">
      <c r="A18" s="42" t="s">
        <v>46</v>
      </c>
      <c r="B18" s="140" t="s">
        <v>47</v>
      </c>
      <c r="C18" s="142" t="s">
        <v>48</v>
      </c>
      <c r="D18" s="37" t="s">
        <v>49</v>
      </c>
      <c r="E18" s="38" t="s">
        <v>50</v>
      </c>
      <c r="F18" s="39" t="s">
        <v>51</v>
      </c>
      <c r="G18" s="40">
        <v>200000</v>
      </c>
      <c r="H18" s="40">
        <v>197875</v>
      </c>
      <c r="I18" s="41">
        <f>G18-H18</f>
        <v>2125</v>
      </c>
    </row>
    <row r="19" spans="1:9" ht="114.75" x14ac:dyDescent="0.25">
      <c r="A19" s="43" t="s">
        <v>52</v>
      </c>
      <c r="B19" s="141"/>
      <c r="C19" s="143"/>
      <c r="D19" s="44" t="s">
        <v>53</v>
      </c>
      <c r="E19" s="45" t="s">
        <v>54</v>
      </c>
      <c r="F19" s="46" t="s">
        <v>55</v>
      </c>
      <c r="G19" s="47">
        <v>200000</v>
      </c>
      <c r="H19" s="47">
        <v>11090</v>
      </c>
      <c r="I19" s="48">
        <f>G19-H19</f>
        <v>188910</v>
      </c>
    </row>
    <row r="20" spans="1:9" ht="63.75" x14ac:dyDescent="0.25">
      <c r="A20" s="131" t="s">
        <v>56</v>
      </c>
      <c r="B20" s="131" t="s">
        <v>57</v>
      </c>
      <c r="C20" s="145" t="s">
        <v>48</v>
      </c>
      <c r="D20" s="49" t="s">
        <v>58</v>
      </c>
      <c r="E20" s="50" t="s">
        <v>59</v>
      </c>
      <c r="F20" s="51" t="s">
        <v>60</v>
      </c>
      <c r="G20" s="52">
        <v>2400000</v>
      </c>
      <c r="H20" s="52">
        <v>636544</v>
      </c>
      <c r="I20" s="53">
        <f t="shared" ref="I20:I30" si="0">G20-H20</f>
        <v>1763456</v>
      </c>
    </row>
    <row r="21" spans="1:9" ht="51" x14ac:dyDescent="0.25">
      <c r="A21" s="134"/>
      <c r="B21" s="134"/>
      <c r="C21" s="146"/>
      <c r="D21" s="37" t="s">
        <v>61</v>
      </c>
      <c r="E21" s="38" t="s">
        <v>62</v>
      </c>
      <c r="F21" s="39" t="s">
        <v>63</v>
      </c>
      <c r="G21" s="40">
        <v>24000000</v>
      </c>
      <c r="H21" s="40">
        <v>24000000</v>
      </c>
      <c r="I21" s="41">
        <f t="shared" si="0"/>
        <v>0</v>
      </c>
    </row>
    <row r="22" spans="1:9" ht="51" x14ac:dyDescent="0.25">
      <c r="A22" s="134"/>
      <c r="B22" s="144"/>
      <c r="C22" s="146"/>
      <c r="D22" s="37" t="s">
        <v>64</v>
      </c>
      <c r="E22" s="38" t="s">
        <v>65</v>
      </c>
      <c r="F22" s="39" t="s">
        <v>66</v>
      </c>
      <c r="G22" s="40">
        <v>10000000</v>
      </c>
      <c r="H22" s="40">
        <v>10000000</v>
      </c>
      <c r="I22" s="41">
        <f t="shared" si="0"/>
        <v>0</v>
      </c>
    </row>
    <row r="23" spans="1:9" ht="165.75" x14ac:dyDescent="0.25">
      <c r="A23" s="43" t="s">
        <v>67</v>
      </c>
      <c r="B23" s="54" t="s">
        <v>68</v>
      </c>
      <c r="C23" s="143"/>
      <c r="D23" s="55" t="s">
        <v>69</v>
      </c>
      <c r="E23" s="45" t="s">
        <v>70</v>
      </c>
      <c r="F23" s="46" t="s">
        <v>71</v>
      </c>
      <c r="G23" s="47">
        <v>10080000</v>
      </c>
      <c r="H23" s="47">
        <v>10080000</v>
      </c>
      <c r="I23" s="48">
        <f t="shared" si="0"/>
        <v>0</v>
      </c>
    </row>
    <row r="24" spans="1:9" ht="38.25" x14ac:dyDescent="0.25">
      <c r="A24" s="131" t="s">
        <v>72</v>
      </c>
      <c r="B24" s="131" t="s">
        <v>73</v>
      </c>
      <c r="C24" s="147" t="s">
        <v>74</v>
      </c>
      <c r="D24" s="56" t="s">
        <v>75</v>
      </c>
      <c r="E24" s="50" t="s">
        <v>76</v>
      </c>
      <c r="F24" s="57" t="s">
        <v>77</v>
      </c>
      <c r="G24" s="52">
        <v>18000000</v>
      </c>
      <c r="H24" s="52">
        <v>15950000</v>
      </c>
      <c r="I24" s="53">
        <f t="shared" si="0"/>
        <v>2050000</v>
      </c>
    </row>
    <row r="25" spans="1:9" ht="38.25" x14ac:dyDescent="0.25">
      <c r="A25" s="134"/>
      <c r="B25" s="134"/>
      <c r="C25" s="148"/>
      <c r="D25" s="58" t="s">
        <v>78</v>
      </c>
      <c r="E25" s="59" t="s">
        <v>79</v>
      </c>
      <c r="F25" s="60" t="s">
        <v>80</v>
      </c>
      <c r="G25" s="40">
        <v>1500000</v>
      </c>
      <c r="H25" s="40">
        <v>0</v>
      </c>
      <c r="I25" s="41">
        <f t="shared" si="0"/>
        <v>1500000</v>
      </c>
    </row>
    <row r="26" spans="1:9" ht="51" x14ac:dyDescent="0.25">
      <c r="A26" s="140" t="s">
        <v>81</v>
      </c>
      <c r="B26" s="140" t="s">
        <v>82</v>
      </c>
      <c r="C26" s="142" t="s">
        <v>83</v>
      </c>
      <c r="D26" s="37" t="s">
        <v>84</v>
      </c>
      <c r="E26" s="35" t="s">
        <v>85</v>
      </c>
      <c r="F26" s="39" t="s">
        <v>86</v>
      </c>
      <c r="G26" s="40">
        <v>6750000</v>
      </c>
      <c r="H26" s="40">
        <v>6750000</v>
      </c>
      <c r="I26" s="41">
        <f t="shared" si="0"/>
        <v>0</v>
      </c>
    </row>
    <row r="27" spans="1:9" ht="63.75" x14ac:dyDescent="0.25">
      <c r="A27" s="134"/>
      <c r="B27" s="134"/>
      <c r="C27" s="134"/>
      <c r="D27" s="34" t="s">
        <v>87</v>
      </c>
      <c r="E27" s="61" t="s">
        <v>88</v>
      </c>
      <c r="F27" s="46" t="s">
        <v>80</v>
      </c>
      <c r="G27" s="62">
        <v>400000</v>
      </c>
      <c r="H27" s="62">
        <v>0</v>
      </c>
      <c r="I27" s="41">
        <f t="shared" si="0"/>
        <v>400000</v>
      </c>
    </row>
    <row r="28" spans="1:9" ht="63.75" x14ac:dyDescent="0.25">
      <c r="A28" s="134"/>
      <c r="B28" s="134"/>
      <c r="C28" s="134"/>
      <c r="D28" s="34" t="s">
        <v>89</v>
      </c>
      <c r="E28" s="61" t="s">
        <v>90</v>
      </c>
      <c r="F28" s="125" t="s">
        <v>91</v>
      </c>
      <c r="G28" s="62">
        <v>400000</v>
      </c>
      <c r="H28" s="127">
        <v>843465.51</v>
      </c>
      <c r="I28" s="129">
        <f>(G28+G29)-H28</f>
        <v>56534.489999999991</v>
      </c>
    </row>
    <row r="29" spans="1:9" ht="102" x14ac:dyDescent="0.25">
      <c r="A29" s="141"/>
      <c r="B29" s="141"/>
      <c r="C29" s="141"/>
      <c r="D29" s="44" t="s">
        <v>92</v>
      </c>
      <c r="E29" s="55" t="s">
        <v>93</v>
      </c>
      <c r="F29" s="126"/>
      <c r="G29" s="47">
        <v>500000</v>
      </c>
      <c r="H29" s="128"/>
      <c r="I29" s="130"/>
    </row>
    <row r="30" spans="1:9" ht="409.5" x14ac:dyDescent="0.25">
      <c r="A30" s="63" t="s">
        <v>94</v>
      </c>
      <c r="B30" s="64" t="s">
        <v>95</v>
      </c>
      <c r="C30" s="65" t="s">
        <v>96</v>
      </c>
      <c r="D30" s="66" t="s">
        <v>97</v>
      </c>
      <c r="E30" s="67" t="s">
        <v>98</v>
      </c>
      <c r="F30" s="68" t="s">
        <v>99</v>
      </c>
      <c r="G30" s="69">
        <v>2500000</v>
      </c>
      <c r="H30" s="69">
        <v>1400000</v>
      </c>
      <c r="I30" s="53">
        <f t="shared" si="0"/>
        <v>1100000</v>
      </c>
    </row>
    <row r="31" spans="1:9" ht="153" x14ac:dyDescent="0.25">
      <c r="A31" s="70" t="s">
        <v>100</v>
      </c>
      <c r="B31" s="71" t="s">
        <v>101</v>
      </c>
      <c r="C31" s="72" t="s">
        <v>102</v>
      </c>
      <c r="D31" s="71" t="s">
        <v>103</v>
      </c>
      <c r="E31" s="45" t="s">
        <v>104</v>
      </c>
      <c r="F31" s="73" t="s">
        <v>105</v>
      </c>
      <c r="G31" s="74">
        <v>200000</v>
      </c>
      <c r="H31" s="74">
        <v>74000</v>
      </c>
      <c r="I31" s="75">
        <f>G31-H31</f>
        <v>126000</v>
      </c>
    </row>
    <row r="32" spans="1:9" ht="76.5" x14ac:dyDescent="0.25">
      <c r="A32" s="131" t="s">
        <v>106</v>
      </c>
      <c r="B32" s="131" t="s">
        <v>107</v>
      </c>
      <c r="C32" s="145" t="s">
        <v>108</v>
      </c>
      <c r="D32" s="76" t="s">
        <v>109</v>
      </c>
      <c r="E32" s="50" t="s">
        <v>110</v>
      </c>
      <c r="F32" s="77" t="s">
        <v>111</v>
      </c>
      <c r="G32" s="78">
        <v>600000</v>
      </c>
      <c r="H32" s="78">
        <v>198060</v>
      </c>
      <c r="I32" s="79">
        <f t="shared" ref="I32:I35" si="1">G32-H32</f>
        <v>401940</v>
      </c>
    </row>
    <row r="33" spans="1:9" ht="63.75" x14ac:dyDescent="0.25">
      <c r="A33" s="132"/>
      <c r="B33" s="134"/>
      <c r="C33" s="134"/>
      <c r="D33" s="80" t="s">
        <v>112</v>
      </c>
      <c r="E33" s="38" t="s">
        <v>113</v>
      </c>
      <c r="F33" s="81" t="s">
        <v>114</v>
      </c>
      <c r="G33" s="82">
        <v>8000000</v>
      </c>
      <c r="H33" s="82">
        <v>7949875</v>
      </c>
      <c r="I33" s="83">
        <f t="shared" si="1"/>
        <v>50125</v>
      </c>
    </row>
    <row r="34" spans="1:9" ht="76.5" x14ac:dyDescent="0.25">
      <c r="A34" s="133"/>
      <c r="B34" s="134"/>
      <c r="C34" s="134"/>
      <c r="D34" s="80" t="s">
        <v>115</v>
      </c>
      <c r="E34" s="61" t="s">
        <v>116</v>
      </c>
      <c r="F34" s="39" t="s">
        <v>117</v>
      </c>
      <c r="G34" s="40">
        <v>15120000</v>
      </c>
      <c r="H34" s="40">
        <v>15112000</v>
      </c>
      <c r="I34" s="41">
        <f t="shared" si="1"/>
        <v>8000</v>
      </c>
    </row>
    <row r="35" spans="1:9" ht="102" x14ac:dyDescent="0.25">
      <c r="A35" s="42" t="s">
        <v>118</v>
      </c>
      <c r="B35" s="84" t="s">
        <v>119</v>
      </c>
      <c r="C35" s="144"/>
      <c r="D35" s="80" t="s">
        <v>120</v>
      </c>
      <c r="E35" s="38" t="s">
        <v>121</v>
      </c>
      <c r="F35" s="81" t="s">
        <v>80</v>
      </c>
      <c r="G35" s="82">
        <v>500000</v>
      </c>
      <c r="H35" s="82">
        <v>0</v>
      </c>
      <c r="I35" s="83">
        <f t="shared" si="1"/>
        <v>500000</v>
      </c>
    </row>
    <row r="36" spans="1:9" ht="15" customHeight="1" x14ac:dyDescent="0.25">
      <c r="A36" s="139" t="s">
        <v>23</v>
      </c>
      <c r="B36" s="139"/>
      <c r="C36" s="139"/>
      <c r="D36" s="139"/>
      <c r="E36" s="139"/>
      <c r="F36" s="14"/>
      <c r="G36" s="85">
        <f>SUM(G16:G35)</f>
        <v>104950000</v>
      </c>
      <c r="H36" s="85">
        <f t="shared" ref="H36:I36" si="2">SUM(H16:H35)</f>
        <v>95785909.510000005</v>
      </c>
      <c r="I36" s="85">
        <f t="shared" si="2"/>
        <v>9164090.4900000002</v>
      </c>
    </row>
    <row r="37" spans="1:9" x14ac:dyDescent="0.25">
      <c r="A37" s="15"/>
      <c r="B37" s="15"/>
      <c r="C37" s="15"/>
      <c r="D37" s="15"/>
      <c r="E37" s="15"/>
      <c r="F37" s="16"/>
      <c r="G37" s="17"/>
      <c r="H37" s="17"/>
      <c r="I37" s="17"/>
    </row>
    <row r="38" spans="1:9" ht="16.149999999999999" customHeight="1" x14ac:dyDescent="0.25">
      <c r="A38" s="136" t="s">
        <v>24</v>
      </c>
      <c r="B38" s="137"/>
      <c r="C38" s="137"/>
      <c r="D38" s="137"/>
      <c r="E38" s="137"/>
      <c r="F38" s="137"/>
      <c r="G38" s="137"/>
      <c r="H38" s="137"/>
      <c r="I38" s="138"/>
    </row>
    <row r="39" spans="1:9" x14ac:dyDescent="0.25">
      <c r="A39" s="18" t="s">
        <v>21</v>
      </c>
      <c r="B39" s="18"/>
      <c r="C39" s="18"/>
      <c r="D39" s="18"/>
      <c r="E39" s="18"/>
      <c r="F39" s="13"/>
      <c r="G39" s="13"/>
      <c r="H39" s="13"/>
      <c r="I39" s="13"/>
    </row>
    <row r="40" spans="1:9" x14ac:dyDescent="0.25">
      <c r="A40" s="13" t="s">
        <v>22</v>
      </c>
      <c r="B40" s="13"/>
      <c r="C40" s="13"/>
      <c r="D40" s="13"/>
      <c r="E40" s="13"/>
      <c r="F40" s="13"/>
      <c r="G40" s="13"/>
      <c r="H40" s="13"/>
      <c r="I40" s="13"/>
    </row>
    <row r="41" spans="1:9" ht="344.25" x14ac:dyDescent="0.25">
      <c r="A41" s="84" t="s">
        <v>122</v>
      </c>
      <c r="B41" s="84" t="s">
        <v>82</v>
      </c>
      <c r="C41" s="86" t="s">
        <v>83</v>
      </c>
      <c r="D41" s="87" t="s">
        <v>123</v>
      </c>
      <c r="E41" s="59" t="s">
        <v>124</v>
      </c>
      <c r="F41" s="88" t="s">
        <v>80</v>
      </c>
      <c r="G41" s="82">
        <v>300000</v>
      </c>
      <c r="H41" s="82">
        <v>0</v>
      </c>
      <c r="I41" s="83">
        <f>G41-H41</f>
        <v>300000</v>
      </c>
    </row>
    <row r="42" spans="1:9" ht="114.75" x14ac:dyDescent="0.25">
      <c r="A42" s="140" t="s">
        <v>125</v>
      </c>
      <c r="B42" s="84" t="s">
        <v>126</v>
      </c>
      <c r="C42" s="86" t="s">
        <v>108</v>
      </c>
      <c r="D42" s="80" t="s">
        <v>127</v>
      </c>
      <c r="E42" s="38" t="s">
        <v>128</v>
      </c>
      <c r="F42" s="81" t="s">
        <v>129</v>
      </c>
      <c r="G42" s="89">
        <v>100000</v>
      </c>
      <c r="H42" s="89">
        <v>17850</v>
      </c>
      <c r="I42" s="83">
        <f>G42-H42</f>
        <v>82150</v>
      </c>
    </row>
    <row r="43" spans="1:9" ht="127.5" x14ac:dyDescent="0.25">
      <c r="A43" s="134"/>
      <c r="B43" s="84" t="s">
        <v>130</v>
      </c>
      <c r="C43" s="86" t="s">
        <v>131</v>
      </c>
      <c r="D43" s="84" t="s">
        <v>132</v>
      </c>
      <c r="E43" s="38" t="s">
        <v>133</v>
      </c>
      <c r="F43" s="81" t="s">
        <v>134</v>
      </c>
      <c r="G43" s="82">
        <v>100000</v>
      </c>
      <c r="H43" s="82">
        <v>59418</v>
      </c>
      <c r="I43" s="83">
        <f>G43-H43</f>
        <v>40582</v>
      </c>
    </row>
    <row r="44" spans="1:9" ht="127.5" x14ac:dyDescent="0.25">
      <c r="A44" s="134"/>
      <c r="B44" s="84" t="s">
        <v>135</v>
      </c>
      <c r="C44" s="142" t="s">
        <v>136</v>
      </c>
      <c r="D44" s="80" t="s">
        <v>137</v>
      </c>
      <c r="E44" s="38" t="s">
        <v>138</v>
      </c>
      <c r="F44" s="81" t="s">
        <v>139</v>
      </c>
      <c r="G44" s="82">
        <v>50000</v>
      </c>
      <c r="H44" s="82">
        <v>49686</v>
      </c>
      <c r="I44" s="83">
        <f>G44-H44</f>
        <v>314</v>
      </c>
    </row>
    <row r="45" spans="1:9" ht="38.25" x14ac:dyDescent="0.25">
      <c r="A45" s="141"/>
      <c r="B45" s="90" t="s">
        <v>140</v>
      </c>
      <c r="C45" s="143"/>
      <c r="D45" s="43" t="s">
        <v>141</v>
      </c>
      <c r="E45" s="45" t="s">
        <v>142</v>
      </c>
      <c r="F45" s="73" t="s">
        <v>142</v>
      </c>
      <c r="G45" s="74">
        <v>3159000</v>
      </c>
      <c r="H45" s="74">
        <v>1403475.01</v>
      </c>
      <c r="I45" s="75">
        <f t="shared" ref="I45" si="3">G45-H45</f>
        <v>1755524.99</v>
      </c>
    </row>
    <row r="46" spans="1:9" ht="63.75" x14ac:dyDescent="0.25">
      <c r="A46" s="91" t="s">
        <v>143</v>
      </c>
      <c r="B46" s="92" t="s">
        <v>144</v>
      </c>
      <c r="C46" s="93"/>
      <c r="D46" s="87" t="s">
        <v>145</v>
      </c>
      <c r="E46" s="59" t="s">
        <v>146</v>
      </c>
      <c r="F46" s="149" t="s">
        <v>147</v>
      </c>
      <c r="G46" s="94">
        <v>270000</v>
      </c>
      <c r="H46" s="151">
        <v>463303.5</v>
      </c>
      <c r="I46" s="153">
        <f>(G46+G47)-H46</f>
        <v>877696.5</v>
      </c>
    </row>
    <row r="47" spans="1:9" ht="216.75" x14ac:dyDescent="0.25">
      <c r="A47" s="95" t="s">
        <v>148</v>
      </c>
      <c r="B47" s="96" t="s">
        <v>149</v>
      </c>
      <c r="C47" s="97"/>
      <c r="D47" s="80" t="s">
        <v>150</v>
      </c>
      <c r="E47" s="38" t="s">
        <v>151</v>
      </c>
      <c r="F47" s="150"/>
      <c r="G47" s="82">
        <v>1071000</v>
      </c>
      <c r="H47" s="152"/>
      <c r="I47" s="154"/>
    </row>
    <row r="48" spans="1:9" x14ac:dyDescent="0.25">
      <c r="A48" s="139" t="s">
        <v>25</v>
      </c>
      <c r="B48" s="139"/>
      <c r="C48" s="139"/>
      <c r="D48" s="139"/>
      <c r="E48" s="139"/>
      <c r="F48" s="13"/>
      <c r="G48" s="98">
        <f>SUM(G41:G47)</f>
        <v>5050000</v>
      </c>
      <c r="H48" s="98">
        <f>SUM(H41:H47)</f>
        <v>1993732.51</v>
      </c>
      <c r="I48" s="98">
        <f>SUM(I41:I47)</f>
        <v>3056267.49</v>
      </c>
    </row>
    <row r="49" spans="1:9" x14ac:dyDescent="0.25">
      <c r="A49" s="121" t="s">
        <v>26</v>
      </c>
      <c r="B49" s="121"/>
      <c r="C49" s="121"/>
      <c r="D49" s="121"/>
      <c r="E49" s="121"/>
      <c r="F49" s="19"/>
      <c r="G49" s="19"/>
      <c r="H49" s="19"/>
      <c r="I49" s="19"/>
    </row>
    <row r="50" spans="1:9" ht="16.899999999999999" customHeight="1" x14ac:dyDescent="0.25">
      <c r="A50" s="15"/>
      <c r="B50" s="15"/>
      <c r="C50" s="15"/>
      <c r="D50" s="15"/>
      <c r="E50" s="15"/>
      <c r="F50" s="17"/>
      <c r="G50" s="17"/>
      <c r="H50" s="17"/>
      <c r="I50" s="17"/>
    </row>
    <row r="51" spans="1:9" s="20" customFormat="1" ht="63" customHeight="1" x14ac:dyDescent="0.25">
      <c r="A51" s="122" t="s">
        <v>27</v>
      </c>
      <c r="B51" s="123"/>
      <c r="C51" s="123"/>
      <c r="D51" s="123"/>
      <c r="E51" s="124"/>
      <c r="F51" s="28" t="s">
        <v>28</v>
      </c>
      <c r="G51" s="29" t="s">
        <v>29</v>
      </c>
      <c r="H51" s="29" t="s">
        <v>30</v>
      </c>
      <c r="I51" s="29" t="s">
        <v>31</v>
      </c>
    </row>
    <row r="52" spans="1:9" s="20" customFormat="1" x14ac:dyDescent="0.25">
      <c r="A52" s="118"/>
      <c r="B52" s="119"/>
      <c r="C52" s="119"/>
      <c r="D52" s="119"/>
      <c r="E52" s="120"/>
      <c r="F52" s="21"/>
      <c r="G52" s="21"/>
      <c r="H52" s="21"/>
      <c r="I52" s="21"/>
    </row>
    <row r="53" spans="1:9" s="20" customFormat="1" ht="31.5" customHeight="1" x14ac:dyDescent="0.25">
      <c r="A53" s="155" t="s">
        <v>152</v>
      </c>
      <c r="B53" s="156"/>
      <c r="C53" s="156"/>
      <c r="D53" s="156"/>
      <c r="E53" s="156"/>
      <c r="F53" s="99">
        <v>13.33</v>
      </c>
      <c r="G53" s="100">
        <v>55000000</v>
      </c>
      <c r="H53" s="101">
        <v>39139890.049999997</v>
      </c>
      <c r="I53" s="102" t="s">
        <v>153</v>
      </c>
    </row>
    <row r="54" spans="1:9" s="20" customFormat="1" ht="31.5" customHeight="1" x14ac:dyDescent="0.25">
      <c r="A54" s="157" t="s">
        <v>154</v>
      </c>
      <c r="B54" s="158"/>
      <c r="C54" s="158"/>
      <c r="D54" s="158"/>
      <c r="E54" s="158"/>
      <c r="F54" s="99">
        <v>4.49</v>
      </c>
      <c r="G54" s="100">
        <v>6720000</v>
      </c>
      <c r="H54" s="103">
        <v>990000</v>
      </c>
      <c r="I54" s="159" t="s">
        <v>155</v>
      </c>
    </row>
    <row r="55" spans="1:9" s="20" customFormat="1" ht="31.5" customHeight="1" x14ac:dyDescent="0.25">
      <c r="A55" s="157" t="s">
        <v>156</v>
      </c>
      <c r="B55" s="158"/>
      <c r="C55" s="158"/>
      <c r="D55" s="158"/>
      <c r="E55" s="158"/>
      <c r="F55" s="99">
        <v>5.49</v>
      </c>
      <c r="G55" s="100">
        <v>2700000</v>
      </c>
      <c r="H55" s="103">
        <v>675000</v>
      </c>
      <c r="I55" s="160"/>
    </row>
    <row r="56" spans="1:9" s="20" customFormat="1" ht="31.5" customHeight="1" x14ac:dyDescent="0.25">
      <c r="A56" s="157" t="s">
        <v>157</v>
      </c>
      <c r="B56" s="158"/>
      <c r="C56" s="158"/>
      <c r="D56" s="158"/>
      <c r="E56" s="158"/>
      <c r="F56" s="99">
        <v>16.25</v>
      </c>
      <c r="G56" s="100">
        <v>45227000</v>
      </c>
      <c r="H56" s="103">
        <v>29222250</v>
      </c>
      <c r="I56" s="104" t="s">
        <v>158</v>
      </c>
    </row>
    <row r="57" spans="1:9" s="20" customFormat="1" ht="31.5" customHeight="1" x14ac:dyDescent="0.25">
      <c r="A57" s="157" t="s">
        <v>159</v>
      </c>
      <c r="B57" s="158"/>
      <c r="C57" s="158"/>
      <c r="D57" s="158"/>
      <c r="E57" s="158"/>
      <c r="F57" s="99">
        <v>8.33</v>
      </c>
      <c r="G57" s="100">
        <v>3500000</v>
      </c>
      <c r="H57" s="103">
        <v>1746530</v>
      </c>
      <c r="I57" s="105" t="s">
        <v>160</v>
      </c>
    </row>
    <row r="58" spans="1:9" s="20" customFormat="1" ht="31.5" customHeight="1" x14ac:dyDescent="0.25">
      <c r="A58" s="157" t="s">
        <v>161</v>
      </c>
      <c r="B58" s="158"/>
      <c r="C58" s="158"/>
      <c r="D58" s="158"/>
      <c r="E58" s="158"/>
      <c r="F58" s="99">
        <v>8.4</v>
      </c>
      <c r="G58" s="100">
        <v>29479000</v>
      </c>
      <c r="H58" s="103">
        <v>9699500</v>
      </c>
      <c r="I58" s="106" t="s">
        <v>162</v>
      </c>
    </row>
    <row r="59" spans="1:9" s="20" customFormat="1" ht="31.5" customHeight="1" x14ac:dyDescent="0.25">
      <c r="A59" s="157" t="s">
        <v>163</v>
      </c>
      <c r="B59" s="158"/>
      <c r="C59" s="158"/>
      <c r="D59" s="158"/>
      <c r="E59" s="158"/>
      <c r="F59" s="99">
        <v>6.84</v>
      </c>
      <c r="G59" s="100">
        <v>38637096</v>
      </c>
      <c r="H59" s="103">
        <v>9655248</v>
      </c>
      <c r="I59" s="159" t="s">
        <v>164</v>
      </c>
    </row>
    <row r="60" spans="1:9" s="20" customFormat="1" ht="31.5" customHeight="1" x14ac:dyDescent="0.25">
      <c r="A60" s="157" t="s">
        <v>165</v>
      </c>
      <c r="B60" s="158"/>
      <c r="C60" s="158"/>
      <c r="D60" s="158"/>
      <c r="E60" s="158"/>
      <c r="F60" s="99">
        <v>7.68</v>
      </c>
      <c r="G60" s="100">
        <v>111012132</v>
      </c>
      <c r="H60" s="103">
        <v>25080520</v>
      </c>
      <c r="I60" s="161"/>
    </row>
    <row r="61" spans="1:9" s="20" customFormat="1" ht="31.5" customHeight="1" x14ac:dyDescent="0.25">
      <c r="A61" s="157" t="s">
        <v>166</v>
      </c>
      <c r="B61" s="158"/>
      <c r="C61" s="158"/>
      <c r="D61" s="158"/>
      <c r="E61" s="158"/>
      <c r="F61" s="99">
        <v>7.68</v>
      </c>
      <c r="G61" s="100">
        <v>664080</v>
      </c>
      <c r="H61" s="103">
        <v>166020</v>
      </c>
      <c r="I61" s="161"/>
    </row>
    <row r="62" spans="1:9" x14ac:dyDescent="0.25">
      <c r="A62" s="115" t="s">
        <v>32</v>
      </c>
      <c r="B62" s="116"/>
      <c r="C62" s="116"/>
      <c r="D62" s="116"/>
      <c r="E62" s="117"/>
      <c r="F62" s="13"/>
      <c r="G62" s="107">
        <f>SUM(G53:G61)</f>
        <v>292939308</v>
      </c>
      <c r="H62" s="107">
        <f>SUM(H53:H61)</f>
        <v>116374958.05</v>
      </c>
      <c r="I62" s="13"/>
    </row>
    <row r="63" spans="1:9" x14ac:dyDescent="0.25">
      <c r="A63" s="108" t="s">
        <v>33</v>
      </c>
      <c r="B63" s="16"/>
      <c r="C63" s="16"/>
      <c r="D63" s="16"/>
      <c r="E63" s="16"/>
      <c r="F63" s="16"/>
      <c r="G63" s="110"/>
      <c r="H63" s="110">
        <f>H36+H48+H62</f>
        <v>214154600.06999999</v>
      </c>
      <c r="I63" s="109"/>
    </row>
    <row r="65" spans="1:9" ht="86.25" customHeight="1" x14ac:dyDescent="0.25">
      <c r="A65" s="112" t="s">
        <v>167</v>
      </c>
      <c r="B65" s="113"/>
      <c r="C65" s="112" t="s">
        <v>168</v>
      </c>
      <c r="D65" s="113"/>
      <c r="E65" s="113"/>
      <c r="F65" s="113"/>
      <c r="G65" s="112" t="s">
        <v>34</v>
      </c>
      <c r="H65" s="113"/>
      <c r="I65" s="113"/>
    </row>
    <row r="68" spans="1:9" x14ac:dyDescent="0.25">
      <c r="G68" s="111"/>
      <c r="H68" s="111"/>
    </row>
  </sheetData>
  <sheetProtection algorithmName="SHA-512" hashValue="VKNhyiZzM9XOogs8h71/iOGfh5xDXK3IMnya7Khp9q9mMZPeEJP5qdlm+Ypp7NL+M+cV0F9J6C/MOCjeq9C/dg==" saltValue="Q0d28tHBb2RFJ6VfrTuH7A==" spinCount="100000" sheet="1" objects="1" scenarios="1" formatCells="0" formatColumns="0" formatRows="0" insertColumns="0" insertRows="0" insertHyperlinks="0" deleteColumns="0" deleteRows="0" sort="0" autoFilter="0" pivotTables="0"/>
  <mergeCells count="46">
    <mergeCell ref="A56:E56"/>
    <mergeCell ref="A57:E57"/>
    <mergeCell ref="A58:E58"/>
    <mergeCell ref="A59:E59"/>
    <mergeCell ref="I59:I61"/>
    <mergeCell ref="A60:E60"/>
    <mergeCell ref="A61:E61"/>
    <mergeCell ref="F46:F47"/>
    <mergeCell ref="H46:H47"/>
    <mergeCell ref="I46:I47"/>
    <mergeCell ref="A53:E53"/>
    <mergeCell ref="A54:E54"/>
    <mergeCell ref="I54:I55"/>
    <mergeCell ref="A55:E55"/>
    <mergeCell ref="A4:I4"/>
    <mergeCell ref="A14:I14"/>
    <mergeCell ref="A38:I38"/>
    <mergeCell ref="A36:E36"/>
    <mergeCell ref="A48:E48"/>
    <mergeCell ref="B18:B19"/>
    <mergeCell ref="C18:C19"/>
    <mergeCell ref="A20:A22"/>
    <mergeCell ref="B20:B22"/>
    <mergeCell ref="C20:C23"/>
    <mergeCell ref="A24:A25"/>
    <mergeCell ref="B24:B25"/>
    <mergeCell ref="C24:C25"/>
    <mergeCell ref="A26:A29"/>
    <mergeCell ref="B26:B29"/>
    <mergeCell ref="C26:C29"/>
    <mergeCell ref="A65:B65"/>
    <mergeCell ref="C65:F65"/>
    <mergeCell ref="G65:I65"/>
    <mergeCell ref="H10:I10"/>
    <mergeCell ref="A62:E62"/>
    <mergeCell ref="A52:E52"/>
    <mergeCell ref="A49:E49"/>
    <mergeCell ref="A51:E51"/>
    <mergeCell ref="F28:F29"/>
    <mergeCell ref="H28:H29"/>
    <mergeCell ref="I28:I29"/>
    <mergeCell ref="A32:A34"/>
    <mergeCell ref="B32:B34"/>
    <mergeCell ref="C32:C35"/>
    <mergeCell ref="A42:A45"/>
    <mergeCell ref="C44:C45"/>
  </mergeCells>
  <pageMargins left="0.7" right="0.7" top="0.75" bottom="0.75" header="0.3" footer="0.3"/>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7"/>
    </sheetView>
  </sheetViews>
  <sheetFormatPr defaultRowHeight="15" x14ac:dyDescent="0.25"/>
  <sheetData>
    <row r="1" spans="1:1" ht="23.45" customHeight="1" x14ac:dyDescent="0.35">
      <c r="A1" s="2" t="s">
        <v>35</v>
      </c>
    </row>
    <row r="3" spans="1:1" x14ac:dyDescent="0.25">
      <c r="A3" t="s">
        <v>36</v>
      </c>
    </row>
    <row r="5" spans="1:1" x14ac:dyDescent="0.25">
      <c r="A5" t="s">
        <v>37</v>
      </c>
    </row>
    <row r="6" spans="1:1" x14ac:dyDescent="0.25">
      <c r="A6" s="1" t="s">
        <v>38</v>
      </c>
    </row>
    <row r="9" spans="1:1" x14ac:dyDescent="0.25">
      <c r="A9" t="s">
        <v>39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5 - AGDAR</vt:lpstr>
      <vt:lpstr>'Form 5 - AGDAR'!Print_Area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Windows User</cp:lastModifiedBy>
  <dcterms:created xsi:type="dcterms:W3CDTF">2015-06-05T18:17:20Z</dcterms:created>
  <dcterms:modified xsi:type="dcterms:W3CDTF">2023-05-23T06:27:04Z</dcterms:modified>
  <cp:category/>
</cp:coreProperties>
</file>